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https://d.docs.live.net/b8678d8d098c49f5/DES 2020/Cuestionario/"/>
    </mc:Choice>
  </mc:AlternateContent>
  <xr:revisionPtr revIDLastSave="0" documentId="8_{310D47AB-399F-7A42-9EF0-02D384A6DD2D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Cuestionario" sheetId="1" r:id="rId1"/>
    <sheet name="Datos" sheetId="5" state="hidden" r:id="rId2"/>
    <sheet name="BD" sheetId="2" state="hidden" r:id="rId3"/>
    <sheet name="Listas" sheetId="3" state="hidden" r:id="rId4"/>
  </sheets>
  <definedNames>
    <definedName name="_xlnm._FilterDatabase" localSheetId="2" hidden="1">BD!$A$2:$AA$880</definedName>
    <definedName name="_xlnm.Print_Area" localSheetId="0">Cuestionario!$A$1:$R$390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47" i="1" l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E31" i="1"/>
  <c r="C16" i="1"/>
  <c r="AER5" i="5"/>
  <c r="AEQ5" i="5"/>
  <c r="AEP5" i="5"/>
  <c r="ABN5" i="5"/>
  <c r="ABM5" i="5"/>
  <c r="ABL5" i="5"/>
  <c r="ABK5" i="5"/>
  <c r="ABH5" i="5"/>
  <c r="ABE5" i="5"/>
  <c r="ABB5" i="5"/>
  <c r="AAY5" i="5"/>
  <c r="AAV5" i="5"/>
  <c r="AAS5" i="5"/>
  <c r="AAP5" i="5"/>
  <c r="AAM5" i="5"/>
  <c r="AAJ5" i="5"/>
  <c r="AAG5" i="5"/>
  <c r="AAD5" i="5"/>
  <c r="AAA5" i="5"/>
  <c r="ZX5" i="5"/>
  <c r="ZU5" i="5"/>
  <c r="ZR5" i="5"/>
  <c r="ZO5" i="5"/>
  <c r="ZL5" i="5"/>
  <c r="ZI5" i="5"/>
  <c r="ZF5" i="5"/>
  <c r="ZC5" i="5"/>
  <c r="YZ5" i="5"/>
  <c r="YW5" i="5"/>
  <c r="YT5" i="5"/>
  <c r="YQ5" i="5"/>
  <c r="YN5" i="5"/>
  <c r="ABJ5" i="5"/>
  <c r="ABG5" i="5"/>
  <c r="ABD5" i="5"/>
  <c r="ABA5" i="5"/>
  <c r="AAX5" i="5"/>
  <c r="AAU5" i="5"/>
  <c r="AAR5" i="5"/>
  <c r="AAO5" i="5"/>
  <c r="AAL5" i="5"/>
  <c r="AAI5" i="5"/>
  <c r="AAF5" i="5"/>
  <c r="AAC5" i="5"/>
  <c r="ZZ5" i="5"/>
  <c r="ZW5" i="5"/>
  <c r="ZT5" i="5"/>
  <c r="ZQ5" i="5"/>
  <c r="ZN5" i="5"/>
  <c r="ZK5" i="5"/>
  <c r="ZH5" i="5"/>
  <c r="ZE5" i="5"/>
  <c r="ZB5" i="5"/>
  <c r="YY5" i="5"/>
  <c r="YV5" i="5"/>
  <c r="YS5" i="5"/>
  <c r="YP5" i="5"/>
  <c r="YM5" i="5"/>
  <c r="ABI5" i="5"/>
  <c r="ABF5" i="5"/>
  <c r="ABC5" i="5"/>
  <c r="AAZ5" i="5"/>
  <c r="AAW5" i="5"/>
  <c r="AAT5" i="5"/>
  <c r="AAQ5" i="5"/>
  <c r="AAN5" i="5"/>
  <c r="AAK5" i="5"/>
  <c r="AAH5" i="5"/>
  <c r="AAE5" i="5"/>
  <c r="AAB5" i="5"/>
  <c r="ZY5" i="5"/>
  <c r="ZV5" i="5"/>
  <c r="ZS5" i="5"/>
  <c r="ZP5" i="5"/>
  <c r="ZM5" i="5"/>
  <c r="ZJ5" i="5"/>
  <c r="ZG5" i="5"/>
  <c r="ZD5" i="5"/>
  <c r="ZA5" i="5"/>
  <c r="YX5" i="5"/>
  <c r="YU5" i="5"/>
  <c r="YR5" i="5"/>
  <c r="YO5" i="5"/>
  <c r="YL5" i="5"/>
  <c r="YK5" i="5"/>
  <c r="YJ5" i="5"/>
  <c r="YI5" i="5"/>
  <c r="YH5" i="5"/>
  <c r="YE5" i="5"/>
  <c r="YB5" i="5"/>
  <c r="XY5" i="5"/>
  <c r="XV5" i="5"/>
  <c r="XS5" i="5"/>
  <c r="XP5" i="5"/>
  <c r="XM5" i="5"/>
  <c r="XJ5" i="5"/>
  <c r="XG5" i="5"/>
  <c r="XD5" i="5"/>
  <c r="XA5" i="5"/>
  <c r="WX5" i="5"/>
  <c r="WU5" i="5"/>
  <c r="WR5" i="5"/>
  <c r="WO5" i="5"/>
  <c r="WL5" i="5"/>
  <c r="WI5" i="5"/>
  <c r="WF5" i="5"/>
  <c r="WC5" i="5"/>
  <c r="VZ5" i="5"/>
  <c r="VW5" i="5"/>
  <c r="VT5" i="5"/>
  <c r="VQ5" i="5"/>
  <c r="VN5" i="5"/>
  <c r="YG5" i="5"/>
  <c r="YD5" i="5"/>
  <c r="YA5" i="5"/>
  <c r="XX5" i="5"/>
  <c r="XU5" i="5"/>
  <c r="XR5" i="5"/>
  <c r="XO5" i="5"/>
  <c r="XL5" i="5"/>
  <c r="XI5" i="5"/>
  <c r="XF5" i="5"/>
  <c r="XC5" i="5"/>
  <c r="WZ5" i="5"/>
  <c r="WW5" i="5"/>
  <c r="WT5" i="5"/>
  <c r="WQ5" i="5"/>
  <c r="WN5" i="5"/>
  <c r="WK5" i="5"/>
  <c r="WH5" i="5"/>
  <c r="WE5" i="5"/>
  <c r="WB5" i="5"/>
  <c r="VY5" i="5"/>
  <c r="VV5" i="5"/>
  <c r="VS5" i="5"/>
  <c r="VP5" i="5"/>
  <c r="VM5" i="5"/>
  <c r="YF5" i="5"/>
  <c r="YC5" i="5"/>
  <c r="XZ5" i="5"/>
  <c r="XW5" i="5"/>
  <c r="XT5" i="5"/>
  <c r="XQ5" i="5"/>
  <c r="XN5" i="5"/>
  <c r="XK5" i="5"/>
  <c r="XH5" i="5"/>
  <c r="XE5" i="5"/>
  <c r="XB5" i="5"/>
  <c r="WY5" i="5"/>
  <c r="WV5" i="5"/>
  <c r="WS5" i="5"/>
  <c r="WP5" i="5"/>
  <c r="WM5" i="5"/>
  <c r="WJ5" i="5"/>
  <c r="WG5" i="5"/>
  <c r="WD5" i="5"/>
  <c r="WA5" i="5"/>
  <c r="VX5" i="5"/>
  <c r="VU5" i="5"/>
  <c r="VR5" i="5"/>
  <c r="VO5" i="5"/>
  <c r="VL5" i="5"/>
  <c r="VK5" i="5"/>
  <c r="VJ5" i="5"/>
  <c r="VI5" i="5"/>
  <c r="VH5" i="5"/>
  <c r="VG5" i="5"/>
  <c r="VF5" i="5"/>
  <c r="FO5" i="5"/>
  <c r="FN5" i="5"/>
  <c r="FM5" i="5"/>
  <c r="FB5" i="5"/>
  <c r="G60" i="1"/>
  <c r="L58" i="1"/>
  <c r="E48" i="1"/>
  <c r="E46" i="1"/>
  <c r="E44" i="1"/>
  <c r="O38" i="1"/>
  <c r="N5" i="5"/>
  <c r="AEY5" i="5"/>
  <c r="AEX5" i="5"/>
  <c r="AEW5" i="5"/>
  <c r="AEV5" i="5"/>
  <c r="AEU5" i="5"/>
  <c r="AET5" i="5"/>
  <c r="AES5" i="5"/>
  <c r="AEO5" i="5"/>
  <c r="AEL5" i="5"/>
  <c r="AEN5" i="5"/>
  <c r="AEM5" i="5"/>
  <c r="AEI5" i="5"/>
  <c r="AEK5" i="5"/>
  <c r="AEJ5" i="5"/>
  <c r="AEH5" i="5"/>
  <c r="AEF5" i="5"/>
  <c r="AEG5" i="5"/>
  <c r="AEC5" i="5"/>
  <c r="AEE5" i="5"/>
  <c r="AED5" i="5"/>
  <c r="ADZ5" i="5"/>
  <c r="AEB5" i="5"/>
  <c r="AEA5" i="5"/>
  <c r="ADW5" i="5"/>
  <c r="ADY5" i="5"/>
  <c r="ADX5" i="5"/>
  <c r="ADT5" i="5"/>
  <c r="ADV5" i="5"/>
  <c r="ADU5" i="5"/>
  <c r="ADQ5" i="5"/>
  <c r="ADS5" i="5"/>
  <c r="ADR5" i="5"/>
  <c r="ADN5" i="5"/>
  <c r="ADP5" i="5"/>
  <c r="ADO5" i="5"/>
  <c r="ADK5" i="5"/>
  <c r="ADM5" i="5"/>
  <c r="ADL5" i="5"/>
  <c r="ADH5" i="5"/>
  <c r="ADJ5" i="5"/>
  <c r="ADI5" i="5"/>
  <c r="ADE5" i="5"/>
  <c r="ADG5" i="5"/>
  <c r="ADF5" i="5"/>
  <c r="ADB5" i="5"/>
  <c r="ADD5" i="5"/>
  <c r="ADC5" i="5"/>
  <c r="ACY5" i="5"/>
  <c r="ADA5" i="5"/>
  <c r="ACZ5" i="5"/>
  <c r="ACV5" i="5"/>
  <c r="ACX5" i="5"/>
  <c r="ACW5" i="5"/>
  <c r="ACS5" i="5"/>
  <c r="ACU5" i="5"/>
  <c r="ACT5" i="5"/>
  <c r="ACP5" i="5"/>
  <c r="ACR5" i="5"/>
  <c r="ACQ5" i="5"/>
  <c r="ACO5" i="5"/>
  <c r="ACM5" i="5"/>
  <c r="ACN5" i="5"/>
  <c r="ACJ5" i="5"/>
  <c r="ACL5" i="5"/>
  <c r="ACK5" i="5"/>
  <c r="ACG5" i="5"/>
  <c r="ACI5" i="5"/>
  <c r="ACH5" i="5"/>
  <c r="ACF5" i="5"/>
  <c r="ACD5" i="5"/>
  <c r="ACE5" i="5"/>
  <c r="ACC5" i="5"/>
  <c r="ABT5" i="5"/>
  <c r="ABR5" i="5"/>
  <c r="ABS5" i="5"/>
  <c r="ACA5" i="5"/>
  <c r="ACB5" i="5"/>
  <c r="ABX5" i="5"/>
  <c r="ABZ5" i="5"/>
  <c r="ABY5" i="5"/>
  <c r="ABU5" i="5"/>
  <c r="ABW5" i="5"/>
  <c r="ABV5" i="5"/>
  <c r="ABO5" i="5"/>
  <c r="ABQ5" i="5"/>
  <c r="ABP5" i="5"/>
  <c r="VE5" i="5"/>
  <c r="VB5" i="5"/>
  <c r="VC5" i="5"/>
  <c r="VD5" i="5"/>
  <c r="UY5" i="5"/>
  <c r="UZ5" i="5"/>
  <c r="VA5" i="5"/>
  <c r="UV5" i="5"/>
  <c r="UW5" i="5"/>
  <c r="UX5" i="5"/>
  <c r="US5" i="5"/>
  <c r="UT5" i="5"/>
  <c r="UU5" i="5"/>
  <c r="UP5" i="5"/>
  <c r="UQ5" i="5"/>
  <c r="UR5" i="5"/>
  <c r="UM5" i="5"/>
  <c r="UN5" i="5"/>
  <c r="UO5" i="5"/>
  <c r="UJ5" i="5"/>
  <c r="UK5" i="5"/>
  <c r="UL5" i="5"/>
  <c r="UG5" i="5"/>
  <c r="UH5" i="5"/>
  <c r="UI5" i="5"/>
  <c r="UD5" i="5"/>
  <c r="UE5" i="5"/>
  <c r="UF5" i="5"/>
  <c r="UA5" i="5"/>
  <c r="UB5" i="5"/>
  <c r="UC5" i="5"/>
  <c r="TX5" i="5"/>
  <c r="TY5" i="5"/>
  <c r="TZ5" i="5"/>
  <c r="TU5" i="5"/>
  <c r="TV5" i="5"/>
  <c r="TW5" i="5"/>
  <c r="TR5" i="5"/>
  <c r="TS5" i="5"/>
  <c r="TT5" i="5"/>
  <c r="TO5" i="5"/>
  <c r="TP5" i="5"/>
  <c r="TQ5" i="5"/>
  <c r="TL5" i="5"/>
  <c r="TM5" i="5"/>
  <c r="TN5" i="5"/>
  <c r="TI5" i="5"/>
  <c r="TJ5" i="5"/>
  <c r="TK5" i="5"/>
  <c r="TF5" i="5"/>
  <c r="TG5" i="5"/>
  <c r="TH5" i="5"/>
  <c r="TC5" i="5"/>
  <c r="TD5" i="5"/>
  <c r="TE5" i="5"/>
  <c r="SZ5" i="5"/>
  <c r="TA5" i="5"/>
  <c r="TB5" i="5"/>
  <c r="SW5" i="5"/>
  <c r="SX5" i="5"/>
  <c r="SY5" i="5"/>
  <c r="ST5" i="5"/>
  <c r="SU5" i="5"/>
  <c r="SV5" i="5"/>
  <c r="SQ5" i="5"/>
  <c r="SR5" i="5"/>
  <c r="SS5" i="5"/>
  <c r="SN5" i="5"/>
  <c r="SO5" i="5"/>
  <c r="SP5" i="5"/>
  <c r="SK5" i="5"/>
  <c r="SL5" i="5"/>
  <c r="SM5" i="5"/>
  <c r="SH5" i="5"/>
  <c r="SI5" i="5"/>
  <c r="SJ5" i="5"/>
  <c r="SE5" i="5"/>
  <c r="SF5" i="5"/>
  <c r="SG5" i="5"/>
  <c r="SB5" i="5"/>
  <c r="SC5" i="5"/>
  <c r="SD5" i="5"/>
  <c r="RZ5" i="5"/>
  <c r="SA5" i="5"/>
  <c r="RX5" i="5"/>
  <c r="RY5" i="5"/>
  <c r="RV5" i="5"/>
  <c r="RW5" i="5"/>
  <c r="RT5" i="5"/>
  <c r="RU5" i="5"/>
  <c r="RR5" i="5"/>
  <c r="RS5" i="5"/>
  <c r="RP5" i="5"/>
  <c r="RQ5" i="5"/>
  <c r="RN5" i="5"/>
  <c r="RO5" i="5"/>
  <c r="RL5" i="5"/>
  <c r="RM5" i="5"/>
  <c r="RJ5" i="5"/>
  <c r="RK5" i="5"/>
  <c r="RH5" i="5"/>
  <c r="RI5" i="5"/>
  <c r="RF5" i="5"/>
  <c r="RG5" i="5"/>
  <c r="RD5" i="5"/>
  <c r="RE5" i="5"/>
  <c r="RB5" i="5"/>
  <c r="RC5" i="5"/>
  <c r="QZ5" i="5"/>
  <c r="RA5" i="5"/>
  <c r="QX5" i="5"/>
  <c r="QY5" i="5"/>
  <c r="QV5" i="5"/>
  <c r="QW5" i="5"/>
  <c r="QT5" i="5"/>
  <c r="QU5" i="5"/>
  <c r="QR5" i="5"/>
  <c r="QS5" i="5"/>
  <c r="QP5" i="5"/>
  <c r="QQ5" i="5"/>
  <c r="QN5" i="5"/>
  <c r="QO5" i="5"/>
  <c r="QL5" i="5"/>
  <c r="QM5" i="5"/>
  <c r="QJ5" i="5"/>
  <c r="QK5" i="5"/>
  <c r="QH5" i="5"/>
  <c r="QI5" i="5"/>
  <c r="QF5" i="5"/>
  <c r="QG5" i="5"/>
  <c r="QD5" i="5"/>
  <c r="QE5" i="5"/>
  <c r="QB5" i="5"/>
  <c r="QC5" i="5"/>
  <c r="PY5" i="5"/>
  <c r="PZ5" i="5"/>
  <c r="QA5" i="5"/>
  <c r="PW5" i="5"/>
  <c r="PX5" i="5"/>
  <c r="PU5" i="5"/>
  <c r="PV5" i="5"/>
  <c r="PS5" i="5"/>
  <c r="PT5" i="5"/>
  <c r="PQ5" i="5"/>
  <c r="PR5" i="5"/>
  <c r="PO5" i="5"/>
  <c r="PP5" i="5"/>
  <c r="PM5" i="5"/>
  <c r="PN5" i="5"/>
  <c r="PK5" i="5"/>
  <c r="PL5" i="5"/>
  <c r="PI5" i="5"/>
  <c r="PJ5" i="5"/>
  <c r="PG5" i="5"/>
  <c r="PH5" i="5"/>
  <c r="PE5" i="5"/>
  <c r="PF5" i="5"/>
  <c r="PC5" i="5"/>
  <c r="PD5" i="5"/>
  <c r="PA5" i="5"/>
  <c r="PB5" i="5"/>
  <c r="OY5" i="5"/>
  <c r="OZ5" i="5"/>
  <c r="OW5" i="5"/>
  <c r="OX5" i="5"/>
  <c r="OU5" i="5"/>
  <c r="OV5" i="5"/>
  <c r="OS5" i="5"/>
  <c r="OT5" i="5"/>
  <c r="OQ5" i="5"/>
  <c r="OR5" i="5"/>
  <c r="OO5" i="5"/>
  <c r="OP5" i="5"/>
  <c r="OM5" i="5"/>
  <c r="ON5" i="5"/>
  <c r="OK5" i="5"/>
  <c r="OL5" i="5"/>
  <c r="OI5" i="5"/>
  <c r="OJ5" i="5"/>
  <c r="OG5" i="5"/>
  <c r="OH5" i="5"/>
  <c r="OE5" i="5"/>
  <c r="OF5" i="5"/>
  <c r="OC5" i="5"/>
  <c r="OD5" i="5"/>
  <c r="OA5" i="5"/>
  <c r="OB5" i="5"/>
  <c r="NZ5" i="5"/>
  <c r="NY5" i="5"/>
  <c r="NT5" i="5"/>
  <c r="NU5" i="5"/>
  <c r="NV5" i="5"/>
  <c r="NW5" i="5"/>
  <c r="NX5" i="5"/>
  <c r="NP5" i="5"/>
  <c r="NQ5" i="5"/>
  <c r="NR5" i="5"/>
  <c r="NS5" i="5"/>
  <c r="NL5" i="5"/>
  <c r="NM5" i="5"/>
  <c r="NN5" i="5"/>
  <c r="NO5" i="5"/>
  <c r="NH5" i="5"/>
  <c r="NI5" i="5"/>
  <c r="NJ5" i="5"/>
  <c r="NK5" i="5"/>
  <c r="ND5" i="5"/>
  <c r="NE5" i="5"/>
  <c r="NF5" i="5"/>
  <c r="NG5" i="5"/>
  <c r="MZ5" i="5"/>
  <c r="NA5" i="5"/>
  <c r="NB5" i="5"/>
  <c r="NC5" i="5"/>
  <c r="MV5" i="5"/>
  <c r="MW5" i="5"/>
  <c r="MX5" i="5"/>
  <c r="MY5" i="5"/>
  <c r="MR5" i="5"/>
  <c r="MS5" i="5"/>
  <c r="MT5" i="5"/>
  <c r="MU5" i="5"/>
  <c r="MN5" i="5"/>
  <c r="MO5" i="5"/>
  <c r="MP5" i="5"/>
  <c r="MQ5" i="5"/>
  <c r="MJ5" i="5"/>
  <c r="MK5" i="5"/>
  <c r="ML5" i="5"/>
  <c r="MM5" i="5"/>
  <c r="MF5" i="5"/>
  <c r="MG5" i="5"/>
  <c r="MH5" i="5"/>
  <c r="MI5" i="5"/>
  <c r="MC5" i="5"/>
  <c r="MD5" i="5"/>
  <c r="ME5" i="5"/>
  <c r="MB5" i="5"/>
  <c r="LX5" i="5"/>
  <c r="LY5" i="5"/>
  <c r="LZ5" i="5"/>
  <c r="MA5" i="5"/>
  <c r="LT5" i="5"/>
  <c r="LU5" i="5"/>
  <c r="LV5" i="5"/>
  <c r="LW5" i="5"/>
  <c r="LP5" i="5"/>
  <c r="LQ5" i="5"/>
  <c r="LR5" i="5"/>
  <c r="LS5" i="5"/>
  <c r="LL5" i="5"/>
  <c r="LM5" i="5"/>
  <c r="LN5" i="5"/>
  <c r="LO5" i="5"/>
  <c r="LH5" i="5"/>
  <c r="LI5" i="5"/>
  <c r="LJ5" i="5"/>
  <c r="LK5" i="5"/>
  <c r="LD5" i="5"/>
  <c r="LE5" i="5"/>
  <c r="LF5" i="5"/>
  <c r="LG5" i="5"/>
  <c r="KZ5" i="5"/>
  <c r="LA5" i="5"/>
  <c r="LB5" i="5"/>
  <c r="LC5" i="5"/>
  <c r="KV5" i="5"/>
  <c r="KW5" i="5"/>
  <c r="KX5" i="5"/>
  <c r="KY5" i="5"/>
  <c r="KR5" i="5"/>
  <c r="KS5" i="5"/>
  <c r="KT5" i="5"/>
  <c r="KU5" i="5"/>
  <c r="KO5" i="5"/>
  <c r="KP5" i="5"/>
  <c r="KQ5" i="5"/>
  <c r="KN5" i="5"/>
  <c r="KK5" i="5"/>
  <c r="KL5" i="5"/>
  <c r="KM5" i="5"/>
  <c r="KJ5" i="5"/>
  <c r="KG5" i="5"/>
  <c r="KH5" i="5"/>
  <c r="KI5" i="5"/>
  <c r="KF5" i="5"/>
  <c r="KC5" i="5"/>
  <c r="KD5" i="5"/>
  <c r="KE5" i="5"/>
  <c r="KB5" i="5"/>
  <c r="JY5" i="5"/>
  <c r="JZ5" i="5"/>
  <c r="KA5" i="5"/>
  <c r="JX5" i="5"/>
  <c r="JU5" i="5"/>
  <c r="JV5" i="5"/>
  <c r="JW5" i="5"/>
  <c r="JT5" i="5"/>
  <c r="JS5" i="5"/>
  <c r="JR5" i="5"/>
  <c r="JQ5" i="5"/>
  <c r="JP5" i="5"/>
  <c r="JO5" i="5"/>
  <c r="JN5" i="5"/>
  <c r="JM5" i="5"/>
  <c r="JL5" i="5"/>
  <c r="JK5" i="5"/>
  <c r="JJ5" i="5"/>
  <c r="JI5" i="5"/>
  <c r="JH5" i="5"/>
  <c r="JG5" i="5"/>
  <c r="JF5" i="5"/>
  <c r="JE5" i="5"/>
  <c r="JD5" i="5"/>
  <c r="JC5" i="5"/>
  <c r="JB5" i="5"/>
  <c r="JA5" i="5"/>
  <c r="IZ5" i="5"/>
  <c r="IY5" i="5"/>
  <c r="IX5" i="5"/>
  <c r="IW5" i="5"/>
  <c r="IV5" i="5"/>
  <c r="IU5" i="5"/>
  <c r="IT5" i="5"/>
  <c r="IS5" i="5"/>
  <c r="IR5" i="5"/>
  <c r="IN5" i="5"/>
  <c r="IO5" i="5"/>
  <c r="IP5" i="5"/>
  <c r="IQ5" i="5"/>
  <c r="IM5" i="5"/>
  <c r="IL5" i="5"/>
  <c r="IH5" i="5"/>
  <c r="II5" i="5"/>
  <c r="IJ5" i="5"/>
  <c r="IK5" i="5"/>
  <c r="IG5" i="5"/>
  <c r="IF5" i="5"/>
  <c r="IB5" i="5"/>
  <c r="IC5" i="5"/>
  <c r="ID5" i="5"/>
  <c r="IE5" i="5"/>
  <c r="IA5" i="5"/>
  <c r="HZ5" i="5"/>
  <c r="HV5" i="5"/>
  <c r="HW5" i="5"/>
  <c r="HX5" i="5"/>
  <c r="HY5" i="5"/>
  <c r="HU5" i="5"/>
  <c r="HT5" i="5"/>
  <c r="HN5" i="5"/>
  <c r="HP5" i="5"/>
  <c r="HQ5" i="5"/>
  <c r="HR5" i="5"/>
  <c r="HS5" i="5"/>
  <c r="HO5" i="5"/>
  <c r="HM5" i="5"/>
  <c r="HL5" i="5"/>
  <c r="HK5" i="5"/>
  <c r="HJ5" i="5"/>
  <c r="HI5" i="5"/>
  <c r="HH5" i="5"/>
  <c r="HG5" i="5"/>
  <c r="HF5" i="5"/>
  <c r="HE5" i="5"/>
  <c r="HD5" i="5"/>
  <c r="HC5" i="5"/>
  <c r="HB5" i="5"/>
  <c r="HA5" i="5"/>
  <c r="GZ5" i="5"/>
  <c r="GY5" i="5"/>
  <c r="GX5" i="5"/>
  <c r="GW5" i="5"/>
  <c r="GV5" i="5"/>
  <c r="GU5" i="5"/>
  <c r="GT5" i="5"/>
  <c r="GS5" i="5"/>
  <c r="GR5" i="5"/>
  <c r="GQ5" i="5"/>
  <c r="GP5" i="5"/>
  <c r="GO5" i="5"/>
  <c r="GN5" i="5"/>
  <c r="GM5" i="5"/>
  <c r="GL5" i="5"/>
  <c r="GK5" i="5"/>
  <c r="GJ5" i="5"/>
  <c r="GI5" i="5"/>
  <c r="GH5" i="5"/>
  <c r="GG5" i="5"/>
  <c r="GF5" i="5"/>
  <c r="GE5" i="5"/>
  <c r="GD5" i="5"/>
  <c r="GC5" i="5"/>
  <c r="GB5" i="5"/>
  <c r="GA5" i="5"/>
  <c r="FZ5" i="5"/>
  <c r="FY5" i="5"/>
  <c r="FX5" i="5"/>
  <c r="FW5" i="5"/>
  <c r="FV5" i="5"/>
  <c r="FU5" i="5"/>
  <c r="FT5" i="5"/>
  <c r="FS5" i="5"/>
  <c r="FR5" i="5"/>
  <c r="FQ5" i="5"/>
  <c r="FP5" i="5"/>
  <c r="FL5" i="5"/>
  <c r="FK5" i="5"/>
  <c r="FJ5" i="5"/>
  <c r="FI5" i="5"/>
  <c r="FH5" i="5"/>
  <c r="FG5" i="5"/>
  <c r="FF5" i="5"/>
  <c r="FE5" i="5"/>
  <c r="FD5" i="5"/>
  <c r="FC5" i="5"/>
  <c r="FA5" i="5"/>
  <c r="EZ5" i="5"/>
  <c r="EY5" i="5"/>
  <c r="EX5" i="5"/>
  <c r="EW5" i="5"/>
  <c r="EV5" i="5"/>
  <c r="EU5" i="5"/>
  <c r="ET5" i="5"/>
  <c r="ES5" i="5"/>
  <c r="ER5" i="5"/>
  <c r="EU4" i="5"/>
  <c r="ET4" i="5"/>
  <c r="ES4" i="5"/>
  <c r="ER4" i="5"/>
  <c r="EI5" i="5"/>
  <c r="EJ5" i="5"/>
  <c r="EH5" i="5"/>
  <c r="EF5" i="5"/>
  <c r="EG5" i="5"/>
  <c r="EE5" i="5"/>
  <c r="EC5" i="5"/>
  <c r="ED5" i="5"/>
  <c r="EB5" i="5"/>
  <c r="EM5" i="5"/>
  <c r="EN5" i="5"/>
  <c r="EL5" i="5"/>
  <c r="EK5" i="5"/>
  <c r="DZ5" i="5"/>
  <c r="EA5" i="5"/>
  <c r="DY5" i="5"/>
  <c r="DW5" i="5"/>
  <c r="DX5" i="5"/>
  <c r="DV5" i="5"/>
  <c r="DT5" i="5"/>
  <c r="DU5" i="5"/>
  <c r="DS5" i="5"/>
  <c r="DQ5" i="5"/>
  <c r="DR5" i="5"/>
  <c r="DP5" i="5"/>
  <c r="DN5" i="5"/>
  <c r="DO5" i="5"/>
  <c r="DM5" i="5"/>
  <c r="DK5" i="5"/>
  <c r="DL5" i="5"/>
  <c r="DJ5" i="5"/>
  <c r="DH5" i="5"/>
  <c r="DI5" i="5"/>
  <c r="DG5" i="5"/>
  <c r="DE5" i="5"/>
  <c r="DF5" i="5"/>
  <c r="DD5" i="5"/>
  <c r="DA5" i="5"/>
  <c r="DB5" i="5"/>
  <c r="DC5" i="5"/>
  <c r="CY5" i="5"/>
  <c r="CZ5" i="5"/>
  <c r="CX5" i="5"/>
  <c r="CV5" i="5"/>
  <c r="CW5" i="5"/>
  <c r="CU5" i="5"/>
  <c r="CS5" i="5"/>
  <c r="CT5" i="5"/>
  <c r="CR5" i="5"/>
  <c r="CP5" i="5"/>
  <c r="CQ5" i="5"/>
  <c r="CO5" i="5"/>
  <c r="CM5" i="5"/>
  <c r="CN5" i="5"/>
  <c r="CL5" i="5"/>
  <c r="CJ5" i="5"/>
  <c r="CK5" i="5"/>
  <c r="CI5" i="5"/>
  <c r="CG5" i="5"/>
  <c r="CH5" i="5"/>
  <c r="CF5" i="5"/>
  <c r="CD5" i="5"/>
  <c r="CE5" i="5"/>
  <c r="CC5" i="5"/>
  <c r="CA5" i="5"/>
  <c r="CB5" i="5"/>
  <c r="BZ5" i="5"/>
  <c r="BX5" i="5"/>
  <c r="BY5" i="5"/>
  <c r="BW5" i="5"/>
  <c r="BU5" i="5"/>
  <c r="BV5" i="5"/>
  <c r="BT5" i="5"/>
  <c r="BR5" i="5"/>
  <c r="BS5" i="5"/>
  <c r="EQ5" i="5"/>
  <c r="BQ5" i="5"/>
  <c r="BO5" i="5"/>
  <c r="BP5" i="5"/>
  <c r="EP5" i="5"/>
  <c r="BN5" i="5"/>
  <c r="BK5" i="5"/>
  <c r="BL5" i="5"/>
  <c r="BM5" i="5"/>
  <c r="EO5" i="5"/>
  <c r="BJ5" i="5"/>
  <c r="BI5" i="5"/>
  <c r="BH5" i="5"/>
  <c r="BG5" i="5"/>
  <c r="BF5" i="5"/>
  <c r="BE5" i="5"/>
  <c r="BD5" i="5"/>
  <c r="BC5" i="5"/>
  <c r="BB5" i="5"/>
  <c r="BA5" i="5"/>
  <c r="AZ5" i="5"/>
  <c r="AY5" i="5"/>
  <c r="AX5" i="5"/>
  <c r="AW5" i="5"/>
  <c r="AV5" i="5"/>
  <c r="AU5" i="5"/>
  <c r="AT5" i="5"/>
  <c r="AS5" i="5"/>
  <c r="AR5" i="5"/>
  <c r="AQ5" i="5"/>
  <c r="AP5" i="5"/>
  <c r="AO5" i="5"/>
  <c r="AN5" i="5"/>
  <c r="AM5" i="5"/>
  <c r="AL5" i="5"/>
  <c r="AK5" i="5"/>
  <c r="AJ5" i="5"/>
  <c r="AI5" i="5"/>
  <c r="AH5" i="5"/>
  <c r="AG5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M5" i="5"/>
  <c r="L5" i="5"/>
  <c r="P3" i="5"/>
  <c r="J5" i="5"/>
  <c r="A5" i="5"/>
  <c r="C179" i="1"/>
  <c r="K50" i="1"/>
  <c r="J50" i="1"/>
  <c r="I50" i="1"/>
  <c r="H50" i="1"/>
  <c r="G50" i="1"/>
  <c r="F50" i="1"/>
  <c r="E50" i="1"/>
  <c r="D50" i="1"/>
  <c r="H38" i="1"/>
  <c r="C20" i="1"/>
  <c r="G5" i="5"/>
  <c r="C18" i="1"/>
  <c r="F5" i="5"/>
  <c r="E5" i="5"/>
  <c r="C14" i="1"/>
  <c r="D5" i="5"/>
  <c r="C12" i="1"/>
  <c r="C5" i="5"/>
  <c r="C10" i="1"/>
  <c r="B5" i="5"/>
  <c r="M25" i="1"/>
  <c r="K5" i="5"/>
  <c r="B25" i="1"/>
  <c r="H5" i="5"/>
  <c r="C25" i="1"/>
  <c r="I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Familia Inga Lopez</author>
  </authors>
  <commentList>
    <comment ref="C3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Elegir:</t>
        </r>
        <r>
          <rPr>
            <sz val="9"/>
            <color indexed="81"/>
            <rFont val="Tahoma"/>
            <family val="2"/>
          </rPr>
          <t xml:space="preserve">
1 …… Avenida
2 …… Calle
3 …… Jirón
4 …… Pasaje
5 …… Carretera
6 …… Otro</t>
        </r>
      </text>
    </comment>
    <comment ref="N3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Elegir:</t>
        </r>
        <r>
          <rPr>
            <sz val="9"/>
            <color indexed="81"/>
            <rFont val="Tahoma"/>
            <family val="2"/>
          </rPr>
          <t xml:space="preserve">
1 …… Mañana
2 …… Tarde
3 …… Mañana y tarde</t>
        </r>
      </text>
    </comment>
    <comment ref="C4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Elegir:</t>
        </r>
        <r>
          <rPr>
            <sz val="9"/>
            <color indexed="81"/>
            <rFont val="Tahoma"/>
            <family val="2"/>
          </rPr>
          <t xml:space="preserve">
1 …… Director
2 …… Sub director
3 …… Sub director técnico</t>
        </r>
      </text>
    </comment>
    <comment ref="C4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Elegir:</t>
        </r>
        <r>
          <rPr>
            <sz val="9"/>
            <color indexed="81"/>
            <rFont val="Tahoma"/>
            <family val="2"/>
          </rPr>
          <t xml:space="preserve">
1 …… Nombrado
2 …… Contratado</t>
        </r>
      </text>
    </comment>
    <comment ref="C48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Elegir:</t>
        </r>
        <r>
          <rPr>
            <sz val="9"/>
            <color indexed="81"/>
            <rFont val="Tahoma"/>
            <family val="2"/>
          </rPr>
          <t xml:space="preserve">
1 …… Masculino
2 …… Femenino</t>
        </r>
      </text>
    </comment>
    <comment ref="J58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Elegir:</t>
        </r>
        <r>
          <rPr>
            <sz val="9"/>
            <color indexed="81"/>
            <rFont val="Tahoma"/>
            <family val="2"/>
          </rPr>
          <t xml:space="preserve">
 1 …… Matemáticas
 2 …… Comunicación
 3 …… Ciencia y tecnología
 4 …… Desarrollo personal, ciudadanía y cívica
 5 …… Ciencias sociales
 6 …… Educación física
 7 …… Educación Religiosa
 8 …… Arte y cultura
 9 …… Inglés
10 …… Otro (Especifíque)
11 …… Educación Técnica</t>
        </r>
      </text>
    </comment>
    <comment ref="M34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Elegir:</t>
        </r>
        <r>
          <rPr>
            <sz val="9"/>
            <color indexed="81"/>
            <rFont val="Tahoma"/>
            <family val="2"/>
          </rPr>
          <t xml:space="preserve">
1 …… ¿Llegó inoperativa?
2 …… ¿No hay insumos para ponerla a funcionar?
3 …… ¿Los docentes no están capacitados para su uso?
4 …… ¿No hay docentes de esa especialidad?
5 …… ¿Existe el temor de que se malogre?
6 …… Otro</t>
        </r>
      </text>
    </comment>
    <comment ref="M34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Elegir:</t>
        </r>
        <r>
          <rPr>
            <sz val="9"/>
            <color indexed="81"/>
            <rFont val="Tahoma"/>
            <family val="2"/>
          </rPr>
          <t xml:space="preserve">
1 …… ¿Llegó inoperativa?
2 …… ¿No hay insumos para ponerla a funcionar?
3 …… ¿Los docentes no están capacitados para su uso?
4 …… ¿No hay docentes de esa especialidad?
5 …… ¿Existe el temor de que se malogre?
6 …… Otro</t>
        </r>
      </text>
    </comment>
    <comment ref="M34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Elegir:</t>
        </r>
        <r>
          <rPr>
            <sz val="9"/>
            <color indexed="81"/>
            <rFont val="Tahoma"/>
            <family val="2"/>
          </rPr>
          <t xml:space="preserve">
1 …… ¿Llegó inoperativa?
2 …… ¿No hay insumos para ponerla a funcionar?
3 …… ¿Los docentes no están capacitados para su uso?
4 …… ¿No hay docentes de esa especialidad?
5 …… ¿Existe el temor de que se malogre?
6 …… Otro</t>
        </r>
      </text>
    </comment>
    <comment ref="M35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Elegir:</t>
        </r>
        <r>
          <rPr>
            <sz val="9"/>
            <color indexed="81"/>
            <rFont val="Tahoma"/>
            <family val="2"/>
          </rPr>
          <t xml:space="preserve">
1 …… ¿Llegó inoperativa?
2 …… ¿No hay insumos para ponerla a funcionar?
3 …… ¿Los docentes no están capacitados para su uso?
4 …… ¿No hay docentes de esa especialidad?
5 …… ¿Existe el temor de que se malogre?
6 …… Otro</t>
        </r>
      </text>
    </comment>
    <comment ref="M35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Elegir:</t>
        </r>
        <r>
          <rPr>
            <sz val="9"/>
            <color indexed="81"/>
            <rFont val="Tahoma"/>
            <family val="2"/>
          </rPr>
          <t xml:space="preserve">
1 …… ¿Llegó inoperativa?
2 …… ¿No hay insumos para ponerla a funcionar?
3 …… ¿Los docentes no están capacitados para su uso?
4 …… ¿No hay docentes de esa especialidad?
5 …… ¿Existe el temor de que se malogre?
6 …… Otro</t>
        </r>
      </text>
    </comment>
    <comment ref="M35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Elegir:</t>
        </r>
        <r>
          <rPr>
            <sz val="9"/>
            <color indexed="81"/>
            <rFont val="Tahoma"/>
            <family val="2"/>
          </rPr>
          <t xml:space="preserve">
1 …… ¿Llegó inoperativa?
2 …… ¿No hay insumos para ponerla a funcionar?
3 …… ¿Los docentes no están capacitados para su uso?
4 …… ¿No hay docentes de esa especialidad?
5 …… ¿Existe el temor de que se malogre?
6 …… Otro</t>
        </r>
      </text>
    </comment>
    <comment ref="M35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Elegir:</t>
        </r>
        <r>
          <rPr>
            <sz val="9"/>
            <color indexed="81"/>
            <rFont val="Tahoma"/>
            <family val="2"/>
          </rPr>
          <t xml:space="preserve">
1 …… ¿Llegó inoperativa?
2 …… ¿No hay insumos para ponerla a funcionar?
3 …… ¿Los docentes no están capacitados para su uso?
4 …… ¿No hay docentes de esa especialidad?
5 …… ¿Existe el temor de que se malogre?
6 …… Otro</t>
        </r>
      </text>
    </comment>
    <comment ref="M35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Elegir:</t>
        </r>
        <r>
          <rPr>
            <sz val="9"/>
            <color indexed="81"/>
            <rFont val="Tahoma"/>
            <family val="2"/>
          </rPr>
          <t xml:space="preserve">
1 …… ¿Llegó inoperativa?
2 …… ¿No hay insumos para ponerla a funcionar?
3 …… ¿Los docentes no están capacitados para su uso?
4 …… ¿No hay docentes de esa especialidad?
5 …… ¿Existe el temor de que se malogre?
6 …… Otro</t>
        </r>
      </text>
    </comment>
    <comment ref="M35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Elegir:</t>
        </r>
        <r>
          <rPr>
            <sz val="9"/>
            <color indexed="81"/>
            <rFont val="Tahoma"/>
            <family val="2"/>
          </rPr>
          <t xml:space="preserve">
1 …… ¿Llegó inoperativa?
2 …… ¿No hay insumos para ponerla a funcionar?
3 …… ¿Los docentes no están capacitados para su uso?
4 …… ¿No hay docentes de esa especialidad?
5 …… ¿Existe el temor de que se malogre?
6 …… Otro</t>
        </r>
      </text>
    </comment>
    <comment ref="M35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Elegir:</t>
        </r>
        <r>
          <rPr>
            <sz val="9"/>
            <color indexed="81"/>
            <rFont val="Tahoma"/>
            <family val="2"/>
          </rPr>
          <t xml:space="preserve">
1 …… ¿Llegó inoperativa?
2 …… ¿No hay insumos para ponerla a funcionar?
3 …… ¿Los docentes no están capacitados para su uso?
4 …… ¿No hay docentes de esa especialidad?
5 …… ¿Existe el temor de que se malogre?
6 …… Otro</t>
        </r>
      </text>
    </comment>
    <comment ref="M35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Elegir:</t>
        </r>
        <r>
          <rPr>
            <sz val="9"/>
            <color indexed="81"/>
            <rFont val="Tahoma"/>
            <family val="2"/>
          </rPr>
          <t xml:space="preserve">
1 …… ¿Llegó inoperativa?
2 …… ¿No hay insumos para ponerla a funcionar?
3 …… ¿Los docentes no están capacitados para su uso?
4 …… ¿No hay docentes de esa especialidad?
5 …… ¿Existe el temor de que se malogre?
6 …… Otro</t>
        </r>
      </text>
    </comment>
    <comment ref="M35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Elegir:</t>
        </r>
        <r>
          <rPr>
            <sz val="9"/>
            <color indexed="81"/>
            <rFont val="Tahoma"/>
            <family val="2"/>
          </rPr>
          <t xml:space="preserve">
1 …… ¿Llegó inoperativa?
2 …… ¿No hay insumos para ponerla a funcionar?
3 …… ¿Los docentes no están capacitados para su uso?
4 …… ¿No hay docentes de esa especialidad?
5 …… ¿Existe el temor de que se malogre?
6 …… Otro</t>
        </r>
      </text>
    </comment>
    <comment ref="M359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Elegir:</t>
        </r>
        <r>
          <rPr>
            <sz val="9"/>
            <color indexed="81"/>
            <rFont val="Tahoma"/>
            <family val="2"/>
          </rPr>
          <t xml:space="preserve">
1 …… ¿Llegó inoperativa?
2 …… ¿No hay insumos para ponerla a funcionar?
3 …… ¿Los docentes no están capacitados para su uso?
4 …… ¿No hay docentes de esa especialidad?
5 …… ¿Existe el temor de que se malogre?
6 …… Otro</t>
        </r>
      </text>
    </comment>
    <comment ref="M360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Elegir:</t>
        </r>
        <r>
          <rPr>
            <sz val="9"/>
            <color indexed="81"/>
            <rFont val="Tahoma"/>
            <family val="2"/>
          </rPr>
          <t xml:space="preserve">
1 …… ¿Llegó inoperativa?
2 …… ¿No hay insumos para ponerla a funcionar?
3 …… ¿Los docentes no están capacitados para su uso?
4 …… ¿No hay docentes de esa especialidad?
5 …… ¿Existe el temor de que se malogre?
6 …… Otro</t>
        </r>
      </text>
    </comment>
    <comment ref="M361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Elegir:</t>
        </r>
        <r>
          <rPr>
            <sz val="9"/>
            <color indexed="81"/>
            <rFont val="Tahoma"/>
            <family val="2"/>
          </rPr>
          <t xml:space="preserve">
1 …… ¿Llegó inoperativa?
2 …… ¿No hay insumos para ponerla a funcionar?
3 …… ¿Los docentes no están capacitados para su uso?
4 …… ¿No hay docentes de esa especialidad?
5 …… ¿Existe el temor de que se malogre?
6 …… Otro</t>
        </r>
      </text>
    </comment>
    <comment ref="M362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Elegir:</t>
        </r>
        <r>
          <rPr>
            <sz val="9"/>
            <color indexed="81"/>
            <rFont val="Tahoma"/>
            <family val="2"/>
          </rPr>
          <t xml:space="preserve">
1 …… ¿Llegó inoperativa?
2 …… ¿No hay insumos para ponerla a funcionar?
3 …… ¿Los docentes no están capacitados para su uso?
4 …… ¿No hay docentes de esa especialidad?
5 …… ¿Existe el temor de que se malogre?
6 …… Otro</t>
        </r>
      </text>
    </comment>
    <comment ref="M363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Elegir:</t>
        </r>
        <r>
          <rPr>
            <sz val="9"/>
            <color indexed="81"/>
            <rFont val="Tahoma"/>
            <family val="2"/>
          </rPr>
          <t xml:space="preserve">
1 …… ¿Llegó inoperativa?
2 …… ¿No hay insumos para ponerla a funcionar?
3 …… ¿Los docentes no están capacitados para su uso?
4 …… ¿No hay docentes de esa especialidad?
5 …… ¿Existe el temor de que se malogre?
6 …… Otro</t>
        </r>
      </text>
    </comment>
    <comment ref="M364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Elegir:</t>
        </r>
        <r>
          <rPr>
            <sz val="9"/>
            <color indexed="81"/>
            <rFont val="Tahoma"/>
            <family val="2"/>
          </rPr>
          <t xml:space="preserve">
1 …… ¿Llegó inoperativa?
2 …… ¿No hay insumos para ponerla a funcionar?
3 …… ¿Los docentes no están capacitados para su uso?
4 …… ¿No hay docentes de esa especialidad?
5 …… ¿Existe el temor de que se malogre?
6 …… Otro</t>
        </r>
      </text>
    </comment>
    <comment ref="M365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Elegir:</t>
        </r>
        <r>
          <rPr>
            <sz val="9"/>
            <color indexed="81"/>
            <rFont val="Tahoma"/>
            <family val="2"/>
          </rPr>
          <t xml:space="preserve">
1 …… ¿Llegó inoperativa?
2 …… ¿No hay insumos para ponerla a funcionar?
3 …… ¿Los docentes no están capacitados para su uso?
4 …… ¿No hay docentes de esa especialidad?
5 …… ¿Existe el temor de que se malogre?
6 …… Otro</t>
        </r>
      </text>
    </comment>
    <comment ref="M366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Elegir:</t>
        </r>
        <r>
          <rPr>
            <sz val="9"/>
            <color indexed="81"/>
            <rFont val="Tahoma"/>
            <family val="2"/>
          </rPr>
          <t xml:space="preserve">
1 …… ¿Llegó inoperativa?
2 …… ¿No hay insumos para ponerla a funcionar?
3 …… ¿Los docentes no están capacitados para su uso?
4 …… ¿No hay docentes de esa especialidad?
5 …… ¿Existe el temor de que se malogre?
6 …… Otro</t>
        </r>
      </text>
    </comment>
    <comment ref="M367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Elegir:</t>
        </r>
        <r>
          <rPr>
            <sz val="9"/>
            <color indexed="81"/>
            <rFont val="Tahoma"/>
            <family val="2"/>
          </rPr>
          <t xml:space="preserve">
1 …… ¿Llegó inoperativa?
2 …… ¿No hay insumos para ponerla a funcionar?
3 …… ¿Los docentes no están capacitados para su uso?
4 …… ¿No hay docentes de esa especialidad?
5 …… ¿Existe el temor de que se malogre?
6 …… Otro</t>
        </r>
      </text>
    </comment>
    <comment ref="M368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Elegir:</t>
        </r>
        <r>
          <rPr>
            <sz val="9"/>
            <color indexed="81"/>
            <rFont val="Tahoma"/>
            <family val="2"/>
          </rPr>
          <t xml:space="preserve">
1 …… ¿Llegó inoperativa?
2 …… ¿No hay insumos para ponerla a funcionar?
3 …… ¿Los docentes no están capacitados para su uso?
4 …… ¿No hay docentes de esa especialidad?
5 …… ¿Existe el temor de que se malogre?
6 …… Otro</t>
        </r>
      </text>
    </comment>
    <comment ref="M369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Elegir:</t>
        </r>
        <r>
          <rPr>
            <sz val="9"/>
            <color indexed="81"/>
            <rFont val="Tahoma"/>
            <family val="2"/>
          </rPr>
          <t xml:space="preserve">
1 …… ¿Llegó inoperativa?
2 …… ¿No hay insumos para ponerla a funcionar?
3 …… ¿Los docentes no están capacitados para su uso?
4 …… ¿No hay docentes de esa especialidad?
5 …… ¿Existe el temor de que se malogre?
6 …… Otro</t>
        </r>
      </text>
    </comment>
    <comment ref="M370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Elegir:</t>
        </r>
        <r>
          <rPr>
            <sz val="9"/>
            <color indexed="81"/>
            <rFont val="Tahoma"/>
            <family val="2"/>
          </rPr>
          <t xml:space="preserve">
1 …… ¿Llegó inoperativa?
2 …… ¿No hay insumos para ponerla a funcionar?
3 …… ¿Los docentes no están capacitados para su uso?
4 …… ¿No hay docentes de esa especialidad?
5 …… ¿Existe el temor de que se malogre?
6 …… Otro</t>
        </r>
      </text>
    </comment>
    <comment ref="M371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Elegir:</t>
        </r>
        <r>
          <rPr>
            <sz val="9"/>
            <color indexed="81"/>
            <rFont val="Tahoma"/>
            <family val="2"/>
          </rPr>
          <t xml:space="preserve">
1 …… ¿Llegó inoperativa?
2 …… ¿No hay insumos para ponerla a funcionar?
3 …… ¿Los docentes no están capacitados para su uso?
4 …… ¿No hay docentes de esa especialidad?
5 …… ¿Existe el temor de que se malogre?
6 …… Otro</t>
        </r>
      </text>
    </comment>
    <comment ref="M372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Elegir:</t>
        </r>
        <r>
          <rPr>
            <sz val="9"/>
            <color indexed="81"/>
            <rFont val="Tahoma"/>
            <family val="2"/>
          </rPr>
          <t xml:space="preserve">
1 …… ¿Llegó inoperativa?
2 …… ¿No hay insumos para ponerla a funcionar?
3 …… ¿Los docentes no están capacitados para su uso?
4 …… ¿No hay docentes de esa especialidad?
5 …… ¿Existe el temor de que se malogre?
6 …… Otro</t>
        </r>
      </text>
    </comment>
    <comment ref="M373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>Elegir:</t>
        </r>
        <r>
          <rPr>
            <sz val="9"/>
            <color indexed="81"/>
            <rFont val="Tahoma"/>
            <family val="2"/>
          </rPr>
          <t xml:space="preserve">
1 …… ¿Llegó inoperativa?
2 …… ¿No hay insumos para ponerla a funcionar?
3 …… ¿Los docentes no están capacitados para su uso?
4 …… ¿No hay docentes de esa especialidad?
5 …… ¿Existe el temor de que se malogre?
6 …… Otro</t>
        </r>
      </text>
    </comment>
  </commentList>
</comments>
</file>

<file path=xl/sharedStrings.xml><?xml version="1.0" encoding="utf-8"?>
<sst xmlns="http://schemas.openxmlformats.org/spreadsheetml/2006/main" count="17649" uniqueCount="5233">
  <si>
    <t>IDENTIFICACIÓN DE BRECHAS EN LAS INSTITUCIONES EDUCATIVAS DE FORMACIÓN TÉCNICA – 2020</t>
  </si>
  <si>
    <t>Modalidad virtual</t>
  </si>
  <si>
    <t>CUESTIONARIO DIRECTOR</t>
  </si>
  <si>
    <t>Estimado director, esta encuesta tiene por objetivo identificar las brechas en recursos humanos, infraestructura, equipamiento e identificación de la pertinencia de las carreras técnicas ofertadas por su IE con SFT. Es importante mencionar que sus respuestas serán analizadas de manera agregada junto a las respuestas de otros directores, siéntase libre de expresar su opinión.</t>
  </si>
  <si>
    <t>UBICACIÓN GEOGRÁFICA</t>
  </si>
  <si>
    <t>Item</t>
  </si>
  <si>
    <t>Código Modular</t>
  </si>
  <si>
    <t>Anexo</t>
  </si>
  <si>
    <t>Código de Local</t>
  </si>
  <si>
    <t>Nombre de la IIEE</t>
  </si>
  <si>
    <t>Código de Nivel</t>
  </si>
  <si>
    <t>Nivel</t>
  </si>
  <si>
    <t>Gestión</t>
  </si>
  <si>
    <t>Código de Gestión-Dependencia</t>
  </si>
  <si>
    <t>Gestión-Dependencia</t>
  </si>
  <si>
    <t>Dirección</t>
  </si>
  <si>
    <t>UBIGEO</t>
  </si>
  <si>
    <t>Departamento</t>
  </si>
  <si>
    <t>Provincia</t>
  </si>
  <si>
    <t>Distrito</t>
  </si>
  <si>
    <t>Código de UGEL</t>
  </si>
  <si>
    <t>UGEL</t>
  </si>
  <si>
    <t>Región educativa</t>
  </si>
  <si>
    <t>Centro Poblado</t>
  </si>
  <si>
    <t>Código de Área</t>
  </si>
  <si>
    <t>Área</t>
  </si>
  <si>
    <t>JEC</t>
  </si>
  <si>
    <t>Año de la IE JEC</t>
  </si>
  <si>
    <t>Estudiantes
(Matricula, 2019)</t>
  </si>
  <si>
    <t>Docentes EPT
(Nexus 2019)</t>
  </si>
  <si>
    <t>Secciones
(2019)</t>
  </si>
  <si>
    <t>SANTIAGO ANTUNEZ DE MAYOLO</t>
  </si>
  <si>
    <t>F0</t>
  </si>
  <si>
    <t>Secundaria</t>
  </si>
  <si>
    <t>Pública de gestión directa</t>
  </si>
  <si>
    <t>A1</t>
  </si>
  <si>
    <t>JIRON AMAZONAS 160</t>
  </si>
  <si>
    <t>AMAZONAS</t>
  </si>
  <si>
    <t>CHACHAPOYAS</t>
  </si>
  <si>
    <t>UGEL CHACHAPOYAS</t>
  </si>
  <si>
    <t>DRE AMAZONAS</t>
  </si>
  <si>
    <t>Urbano</t>
  </si>
  <si>
    <t>AGROPECUARIO TORIBIO RODRIGUEZ DE MENDOZA</t>
  </si>
  <si>
    <t>AVENIDA AGROPECUARIA S/N</t>
  </si>
  <si>
    <t>BAGUA</t>
  </si>
  <si>
    <t>UGEL BAGUA</t>
  </si>
  <si>
    <t>16040 SAN JOSE</t>
  </si>
  <si>
    <t>Pública de gestión privada</t>
  </si>
  <si>
    <t>A4</t>
  </si>
  <si>
    <t>CALLE AMERICA 113</t>
  </si>
  <si>
    <t>ARAMANGO</t>
  </si>
  <si>
    <t>EL MUYO</t>
  </si>
  <si>
    <t>JUAN VELASCO ALVARADO</t>
  </si>
  <si>
    <t>LA JALCA</t>
  </si>
  <si>
    <t>SAGRADO CORAZON DE JESUS</t>
  </si>
  <si>
    <t>AVENIDA SAN MARTIN S/N</t>
  </si>
  <si>
    <t>COPALLIN</t>
  </si>
  <si>
    <t>TECNICO INDUSTRIAL BAGUA</t>
  </si>
  <si>
    <t>AVENIDA BAGUA 1950</t>
  </si>
  <si>
    <t>CALLE BELAUNDE TERRY S/N</t>
  </si>
  <si>
    <t>NUESTRA SEÑORA DE GUADALUPE FE Y ALEGRIA 31</t>
  </si>
  <si>
    <t>AVENIDA CAJAMARCA S/N</t>
  </si>
  <si>
    <t>LA PECA</t>
  </si>
  <si>
    <t>SAN MIGUEL</t>
  </si>
  <si>
    <t>AVENIDA AMAZONAS S/N</t>
  </si>
  <si>
    <t>RODRIGUEZ DE MENDOZA</t>
  </si>
  <si>
    <t>HUAMBO</t>
  </si>
  <si>
    <t>UGEL RODRÍGUEZ DE MENDOZA</t>
  </si>
  <si>
    <t>TORIBIO RODRIGUEZ DE MENDOZA</t>
  </si>
  <si>
    <t>AVENIDA JUAN PARDO DE MIGUEL 502</t>
  </si>
  <si>
    <t>SAN NICOLAS</t>
  </si>
  <si>
    <t>CARAPUNGO</t>
  </si>
  <si>
    <t>17065 JULIO CESAR TELLO</t>
  </si>
  <si>
    <t>ALTO PERU</t>
  </si>
  <si>
    <t>UTCUBAMBA</t>
  </si>
  <si>
    <t>BAGUA GRANDE</t>
  </si>
  <si>
    <t>UGEL UTCUBAMBA</t>
  </si>
  <si>
    <t>Rural</t>
  </si>
  <si>
    <t/>
  </si>
  <si>
    <t>ALONSO DE ALVARADO</t>
  </si>
  <si>
    <t>JIRON HIPOLITO UNANUE 301</t>
  </si>
  <si>
    <t>16228 TECNICO INDUSTRIAL</t>
  </si>
  <si>
    <t>AVENIDA TUPAC AMARU 440 SECTOR SAN LUIS</t>
  </si>
  <si>
    <t>FE Y ALEGRIA 62 SAN JOSE</t>
  </si>
  <si>
    <t>WACHAPEA MISIÓN</t>
  </si>
  <si>
    <t>IMAZA</t>
  </si>
  <si>
    <t>UGEL IBIR-IMAZA</t>
  </si>
  <si>
    <t>WACHAPEA</t>
  </si>
  <si>
    <t>FE Y ALEGRIA 55 VALENTIN SALEGUI</t>
  </si>
  <si>
    <t>YAMAKAIENTSA</t>
  </si>
  <si>
    <t>AGRO INDUSTRIAL JOSE GABRIEL CONDORCANQUI</t>
  </si>
  <si>
    <t>TUPAC AMARU I S/N</t>
  </si>
  <si>
    <t>TUPAC AMARU 1</t>
  </si>
  <si>
    <t>JOSE KISTUG PUJUPAT</t>
  </si>
  <si>
    <t>CHIPE CUZU</t>
  </si>
  <si>
    <t>CHIPE-CUZU</t>
  </si>
  <si>
    <t>TUYAS BASHIGKASH WAJAI</t>
  </si>
  <si>
    <t>KUNCHIN</t>
  </si>
  <si>
    <t>VILLA GONZALO</t>
  </si>
  <si>
    <t>CONDORCANQUI</t>
  </si>
  <si>
    <t>RIO SANTIAGO</t>
  </si>
  <si>
    <t>UGEL CONDORCANQUI</t>
  </si>
  <si>
    <t>MOISES MORENO ROMERO</t>
  </si>
  <si>
    <t>HUAMPAMI</t>
  </si>
  <si>
    <t>EL CENEPA</t>
  </si>
  <si>
    <t>AVENIDA JUAN VELASCO ALVARADO MZ U LOTE 01</t>
  </si>
  <si>
    <t>NIEVA</t>
  </si>
  <si>
    <t>86645 RICARDO PALAMA</t>
  </si>
  <si>
    <t>AVENIDA EL PROGRESO S/N</t>
  </si>
  <si>
    <t>ANCASH</t>
  </si>
  <si>
    <t>YUNGAY</t>
  </si>
  <si>
    <t>QUILLO</t>
  </si>
  <si>
    <t>UGEL YUNGAY</t>
  </si>
  <si>
    <t>DRE ANCASH</t>
  </si>
  <si>
    <t>SANTO DOMINGO</t>
  </si>
  <si>
    <t>JIRON ESTUDIANTES 250</t>
  </si>
  <si>
    <t>SANTA</t>
  </si>
  <si>
    <t>MORO</t>
  </si>
  <si>
    <t>UGEL SANTA</t>
  </si>
  <si>
    <t>88013 ELEAZAR GUZMAN BARRON</t>
  </si>
  <si>
    <t>JIRON 28 DE JULIO S/N MZ E LOTE 01</t>
  </si>
  <si>
    <t>CHIMBOTE</t>
  </si>
  <si>
    <t>LA VICTORIA</t>
  </si>
  <si>
    <t>MARIA GORETTI</t>
  </si>
  <si>
    <t>JIRON CAJAMARCA 501 ZONA I</t>
  </si>
  <si>
    <t>MIRAFLORES</t>
  </si>
  <si>
    <t>VICTOR ANDRES BELAUNDE</t>
  </si>
  <si>
    <t>JIRON ALFONSO UGARTE 178</t>
  </si>
  <si>
    <t>LA LIBERTAD</t>
  </si>
  <si>
    <t>AVENIDA 28 DE JULIO 650</t>
  </si>
  <si>
    <t>89009 8 DE OCTUBRE</t>
  </si>
  <si>
    <t>PASAJE MARISCAL LUZURIAGA S/N</t>
  </si>
  <si>
    <t>EL PROGRESO</t>
  </si>
  <si>
    <t>88014 JOSE OLAYA</t>
  </si>
  <si>
    <t>JIRON AMAZONAS MZ C</t>
  </si>
  <si>
    <t>MIRAFLORES ALTO</t>
  </si>
  <si>
    <t>FE Y ALEGRIA 16</t>
  </si>
  <si>
    <t>CALLE CARMELITAS MISIONERAS MZ 30-A LOTE 01</t>
  </si>
  <si>
    <t>SAN JUAN</t>
  </si>
  <si>
    <t>R. F. S. DE YUGOSLAVIA</t>
  </si>
  <si>
    <t>AVENIDA CENTRAL S/N ETAPA II</t>
  </si>
  <si>
    <t>NUEVO CHIMBOTE</t>
  </si>
  <si>
    <t>POLITECNICO NACIONAL DEL SANTA</t>
  </si>
  <si>
    <t>AVENIDA ENRIQUE MEIGGS 680</t>
  </si>
  <si>
    <t>AGROPECUARIO YAUTAN</t>
  </si>
  <si>
    <t>AVENIDA HUARAZ S/N</t>
  </si>
  <si>
    <t>CASMA</t>
  </si>
  <si>
    <t>YAUTAN</t>
  </si>
  <si>
    <t>UGEL CASMA</t>
  </si>
  <si>
    <t>FE Y ALEGRIA 14</t>
  </si>
  <si>
    <t>MZ F LOTE 1</t>
  </si>
  <si>
    <t>3 DE OCTUBRE</t>
  </si>
  <si>
    <t>SIMON ANTONIO BOLIVAR PALACIOS</t>
  </si>
  <si>
    <t>AVENIDA CONFRATERNIDAD INTERNACIONAL OESTE S/N</t>
  </si>
  <si>
    <t>HUARAZ</t>
  </si>
  <si>
    <t>INDEPENDENCIA</t>
  </si>
  <si>
    <t>UGEL HUARAZ</t>
  </si>
  <si>
    <t>CENTENARIO</t>
  </si>
  <si>
    <t>GRAN MARISCAL TORIBIO DE LUZURIAGA</t>
  </si>
  <si>
    <t>AVENIDA CENTENARIO 998</t>
  </si>
  <si>
    <t>FE Y ALEGRIA 19</t>
  </si>
  <si>
    <t>AVENIDA CONFRATERNIDAD INTERNACIONAL ESTE S/N</t>
  </si>
  <si>
    <t>PEDREGAL</t>
  </si>
  <si>
    <t>86103 CORAZON DE JESUS</t>
  </si>
  <si>
    <t>MATAQUITA</t>
  </si>
  <si>
    <t>JANGAS</t>
  </si>
  <si>
    <t>AVENIDA CANADA S/N</t>
  </si>
  <si>
    <t>ANTONIO RAYMONDI</t>
  </si>
  <si>
    <t>ACZO</t>
  </si>
  <si>
    <t>UGEL ANTONIO RAYMONDI</t>
  </si>
  <si>
    <t>CHACAS</t>
  </si>
  <si>
    <t>86473 MICELINO SANDOVAL TORRES</t>
  </si>
  <si>
    <t>AVENIDA RAYMONDI 161</t>
  </si>
  <si>
    <t>HUAYLAS</t>
  </si>
  <si>
    <t>CARAZ</t>
  </si>
  <si>
    <t>UGEL HUAYLAS</t>
  </si>
  <si>
    <t>TECNICO INDUSTRIAL</t>
  </si>
  <si>
    <t>HIDROELECTRA HUALLANCA</t>
  </si>
  <si>
    <t>HUALLANCA</t>
  </si>
  <si>
    <t>86486 VICTOR FLORES CORTEZ</t>
  </si>
  <si>
    <t>AVENIDA EL TRIUNFO S/N</t>
  </si>
  <si>
    <t>SANTO TORIBIO</t>
  </si>
  <si>
    <t>88301</t>
  </si>
  <si>
    <t>AVENIDA MIRAMAR</t>
  </si>
  <si>
    <t>PAMPAROMAS</t>
  </si>
  <si>
    <t>PISHIA</t>
  </si>
  <si>
    <t>86477 ESTENIO TORRES RAMOS</t>
  </si>
  <si>
    <t>CARRETERA A SANTA CRUZ S/N</t>
  </si>
  <si>
    <t>YURACOTO</t>
  </si>
  <si>
    <t>86483 CONSTANTINO PEDRO JARAMILLO</t>
  </si>
  <si>
    <t>AVENIDA LOS ANGELES S/N</t>
  </si>
  <si>
    <t>NUEVA VICTORIA</t>
  </si>
  <si>
    <t>EUGENIO MORENO ALVAREZ</t>
  </si>
  <si>
    <t>CONOPA</t>
  </si>
  <si>
    <t>POMABAMBA</t>
  </si>
  <si>
    <t>020016</t>
  </si>
  <si>
    <t>UGEL POMABAMBA</t>
  </si>
  <si>
    <t>SAN JACINTO</t>
  </si>
  <si>
    <t>CALLE FAMILIA LOCKETT S/N MZ 44 LOTE 12</t>
  </si>
  <si>
    <t>NEPEÑA</t>
  </si>
  <si>
    <t>88025</t>
  </si>
  <si>
    <t>JIRON ANCASH S/N</t>
  </si>
  <si>
    <t>COISHCO</t>
  </si>
  <si>
    <t>84233</t>
  </si>
  <si>
    <t>VIÑAUYA</t>
  </si>
  <si>
    <t>VI¥AUYA</t>
  </si>
  <si>
    <t>84009</t>
  </si>
  <si>
    <t>CARRETERA CHOGO</t>
  </si>
  <si>
    <t>CHOGO</t>
  </si>
  <si>
    <t>84251</t>
  </si>
  <si>
    <t>RAJRAJPAMPA</t>
  </si>
  <si>
    <t>FEDERICO VILLARREAL</t>
  </si>
  <si>
    <t>JIRON AYACUCHO S/N</t>
  </si>
  <si>
    <t>APURIMAC</t>
  </si>
  <si>
    <t>ANDAHUAYLAS</t>
  </si>
  <si>
    <t>UGEL ANDAHUAYLAS</t>
  </si>
  <si>
    <t>DRE APURIMAC</t>
  </si>
  <si>
    <t>SALINAS</t>
  </si>
  <si>
    <t>ANDRES AVELINO CACERES</t>
  </si>
  <si>
    <t>SANTA ROSA</t>
  </si>
  <si>
    <t>GRAU</t>
  </si>
  <si>
    <t>UGEL GRAU</t>
  </si>
  <si>
    <t>JAVIER HERAUD</t>
  </si>
  <si>
    <t>TUPIN S/N</t>
  </si>
  <si>
    <t>VIRUNDO</t>
  </si>
  <si>
    <t>GUILLERMO VILLADEGUT FERRUFINO</t>
  </si>
  <si>
    <t>CURASCO</t>
  </si>
  <si>
    <t>INDUSTRIAL</t>
  </si>
  <si>
    <t>AVENIDA ABANCAY PUEBLO LIBRE</t>
  </si>
  <si>
    <t>ABANCAY</t>
  </si>
  <si>
    <t>UGEL ABANCAY</t>
  </si>
  <si>
    <t>OCOBAMBA</t>
  </si>
  <si>
    <t>CIRCA</t>
  </si>
  <si>
    <t>OCCOBAMBA</t>
  </si>
  <si>
    <t>FRANCISCO LOPEZ DE ROMAÑA</t>
  </si>
  <si>
    <t>AVENIDA PROLONGACION GUARDIOLA S/N</t>
  </si>
  <si>
    <t>AREQUIPA</t>
  </si>
  <si>
    <t>ISLAY</t>
  </si>
  <si>
    <t>DEAN VALDIVIA</t>
  </si>
  <si>
    <t>UGEL ISLAY</t>
  </si>
  <si>
    <t>DRE AREQUIPA</t>
  </si>
  <si>
    <t>LA CURVA</t>
  </si>
  <si>
    <t>40494 JOSE ABELARDO QUIÑONES</t>
  </si>
  <si>
    <t>CALLE TAMBO S/N</t>
  </si>
  <si>
    <t>MEJIA</t>
  </si>
  <si>
    <t>SAN MARTIN DE PORRES</t>
  </si>
  <si>
    <t>AVENIDA ENRIQUE BRYLKA S/N</t>
  </si>
  <si>
    <t>CARAVELI</t>
  </si>
  <si>
    <t>ACARI</t>
  </si>
  <si>
    <t>UGEL CARAVELI</t>
  </si>
  <si>
    <t>HONORIO DELGADO ESPINOZA</t>
  </si>
  <si>
    <t>CALLE LOS ARCES 202</t>
  </si>
  <si>
    <t>CAYMA</t>
  </si>
  <si>
    <t>UGEL AREQUIPA NORTE</t>
  </si>
  <si>
    <t>LOS ARCES</t>
  </si>
  <si>
    <t>40074 JOSE L.BUSTAMANTE Y RIVERO</t>
  </si>
  <si>
    <t>AVENIDA ROBERTO PONCE S/N</t>
  </si>
  <si>
    <t>SACHACA</t>
  </si>
  <si>
    <t>CARLOS LA FUENTE LARRAURI</t>
  </si>
  <si>
    <t>PLAZA DE ARMAS</t>
  </si>
  <si>
    <t>CAYLLOMA</t>
  </si>
  <si>
    <t>HUANCA</t>
  </si>
  <si>
    <t>LEON XIII</t>
  </si>
  <si>
    <t>AVENIDA CHACHANI</t>
  </si>
  <si>
    <t>FRANCISCO BOLOGNESI</t>
  </si>
  <si>
    <t>JORGE SANJINEZ LENZ</t>
  </si>
  <si>
    <t>CIUDAD DE DIOS COMITE 21 KM 16 SECTOR B ZONA 03 MARGEN IZQUIERDO</t>
  </si>
  <si>
    <t>YURA</t>
  </si>
  <si>
    <t>CIUDAD DE DIOS</t>
  </si>
  <si>
    <t>CRISTO REY</t>
  </si>
  <si>
    <t>JIRON 1 EL NAZARENO S/N</t>
  </si>
  <si>
    <t>CERRO COLORADO</t>
  </si>
  <si>
    <t>EL NAZARENO</t>
  </si>
  <si>
    <t>SANTO TOMAS DE AQUINO</t>
  </si>
  <si>
    <t>CALLE SAN MARTIN 214</t>
  </si>
  <si>
    <t>MARISCAL CASTILLA</t>
  </si>
  <si>
    <t>40052 EL PERUANO DEL MILENIO ALMIRANTE MIGUEL GRAU</t>
  </si>
  <si>
    <t>JIRON JOSE CARLOS MARIATEGUI 351</t>
  </si>
  <si>
    <t>BUENOS AIRES</t>
  </si>
  <si>
    <t>CRISTO MORADO</t>
  </si>
  <si>
    <t>CIUDAD MUNICIPAL MZ G LOTE 11</t>
  </si>
  <si>
    <t>CIUDAD MUNICIPAL</t>
  </si>
  <si>
    <t>EL MILAGRO DE FATIMA</t>
  </si>
  <si>
    <t>CALLE JOSE OLAYA S/N</t>
  </si>
  <si>
    <t>ALTOS DE AMADO</t>
  </si>
  <si>
    <t>40670 EL EDEN FE Y ALEGRIA 51</t>
  </si>
  <si>
    <t>LA TIERRA PROMETIDA EL EDEN I-J</t>
  </si>
  <si>
    <t>LA TIERRA PROMETIDA</t>
  </si>
  <si>
    <t>CASA DE CARIDAD ARTES Y OFICIOS</t>
  </si>
  <si>
    <t>MZ W LOTE 1 ZONA 1</t>
  </si>
  <si>
    <t>FRANCISCO GARCIA CALDERON</t>
  </si>
  <si>
    <t>ANDREA VALDIVIESO DE MELGAR</t>
  </si>
  <si>
    <t>CALLE PIURA 600</t>
  </si>
  <si>
    <t>MARIANO MELGAR</t>
  </si>
  <si>
    <t>UGEL AREQUIPA SUR</t>
  </si>
  <si>
    <t>ANGEL FRANCISCO ALI GUILLEN</t>
  </si>
  <si>
    <t>AVENIDA COLEGIO NACIONAL MZ J LOTE 1</t>
  </si>
  <si>
    <t>CHARACATO</t>
  </si>
  <si>
    <t>JUAN PABLO VIZCARDO Y GUZMAN</t>
  </si>
  <si>
    <t>AVENIDA VIÑA DEL MAR 1300</t>
  </si>
  <si>
    <t>JACOBO HUNTER</t>
  </si>
  <si>
    <t>FRANCISCO JAVIER DE LUNA PIZARRO</t>
  </si>
  <si>
    <t>AVENIDA SAN MARTIN 2303-2305</t>
  </si>
  <si>
    <t>40196 TEC. AGROPECUARIO ARTESANAL</t>
  </si>
  <si>
    <t>AVENIDA BOLOGNESI 301</t>
  </si>
  <si>
    <t>SAN JUAN DE TARUCANI</t>
  </si>
  <si>
    <t>SAN JUAN DE TACURANI</t>
  </si>
  <si>
    <t>40174 PAOLA FRASSINETTI</t>
  </si>
  <si>
    <t>AVENIDA EL SOL 301</t>
  </si>
  <si>
    <t>PAUCARPATA</t>
  </si>
  <si>
    <t>MIGUEL GRAU</t>
  </si>
  <si>
    <t>RAFAEL LOAYZA GUEVARA</t>
  </si>
  <si>
    <t>AVENIDA JESUS CUADRA 5 S/N</t>
  </si>
  <si>
    <t>40205 MANUEL BENITO LINARES A.</t>
  </si>
  <si>
    <t>CALLE CARAVELI 200</t>
  </si>
  <si>
    <t>SOCABAYA</t>
  </si>
  <si>
    <t>SOCABAYA PUEBLO TRADICIONAL/SOCABAYA</t>
  </si>
  <si>
    <t>EL GRAN MAESTRO</t>
  </si>
  <si>
    <t>HORACIO ZEBALLOS MZ 37 LOTE 01</t>
  </si>
  <si>
    <t>HORACIO ZEBALLOS GAMEZ</t>
  </si>
  <si>
    <t>JOSE LUIS BUSTAMANTE Y RIVERO</t>
  </si>
  <si>
    <t>JOSE LUIS BUSTAMANTE Y RIVERO SECTOR V</t>
  </si>
  <si>
    <t>40091 ALMA MATER DE CONGATA</t>
  </si>
  <si>
    <t>AVENIDA CONGATA S/N</t>
  </si>
  <si>
    <t>UCHUMAYO</t>
  </si>
  <si>
    <t>CONGATA</t>
  </si>
  <si>
    <t>40201 TECNICO AGROPECUARIO LA COLINA</t>
  </si>
  <si>
    <t>SANTA MARIA DE LA COLINA</t>
  </si>
  <si>
    <t>MAJES</t>
  </si>
  <si>
    <t>UGEL LA JOYA</t>
  </si>
  <si>
    <t>EL PEDREGAL</t>
  </si>
  <si>
    <t>40096</t>
  </si>
  <si>
    <t>SAN CAMILO MZ A LOTE 5</t>
  </si>
  <si>
    <t>LA JOYA</t>
  </si>
  <si>
    <t>SAN CAMILO</t>
  </si>
  <si>
    <t>40314 NUESTRA SEÑORA DE LA ASUNCION</t>
  </si>
  <si>
    <t>ANDAHUA</t>
  </si>
  <si>
    <t>CASTILLA</t>
  </si>
  <si>
    <t>ANDAGUA</t>
  </si>
  <si>
    <t>UGEL CASTILLA</t>
  </si>
  <si>
    <t>40320 NUESTRA SEÑORA DEL ROSARIO</t>
  </si>
  <si>
    <t>AVENIDA AREQUIPA S/N MZ 40 LOTE 4</t>
  </si>
  <si>
    <t>HUANCARQUI</t>
  </si>
  <si>
    <t>NUESTRA SEÑORA DE LAS PEÑAS</t>
  </si>
  <si>
    <t>CALLE JUAN PABLO VIZCARDO Y GUZMAN S/N MZ D1 LOTE 12</t>
  </si>
  <si>
    <t>APLAO</t>
  </si>
  <si>
    <t>SAN BERNARDO (CIRCA)</t>
  </si>
  <si>
    <t>CARRETERA CIUDAD DE DIOS KM 16</t>
  </si>
  <si>
    <t>SEÑOR DE LOS MILAGROS</t>
  </si>
  <si>
    <t>CARRETERA CIUDAD DE DIOS KM 13.5</t>
  </si>
  <si>
    <t>40534 JUAN MANUEL GUILLEN BENAVIDES</t>
  </si>
  <si>
    <t>CALLE EL MORRO S/N</t>
  </si>
  <si>
    <t>LA UNION</t>
  </si>
  <si>
    <t>TORO</t>
  </si>
  <si>
    <t>UGEL LA UNIÓN</t>
  </si>
  <si>
    <t>40315 JOSE MARIA ARGUEDAS</t>
  </si>
  <si>
    <t>AVENIDA REVOLUCION S/N</t>
  </si>
  <si>
    <t>40043 NUESTRA SEÑORA DE LA MEDALLA MILAGROSA</t>
  </si>
  <si>
    <t>AVENIDA ITALIA CUADRA 3 S/N</t>
  </si>
  <si>
    <t>HUNTER</t>
  </si>
  <si>
    <t>40220 HEROES DEL CENEPA</t>
  </si>
  <si>
    <t>CALLE LOS CLAVELES S/N</t>
  </si>
  <si>
    <t>40309</t>
  </si>
  <si>
    <t>CARRETERA INTERPROVINCIAL S/N</t>
  </si>
  <si>
    <t>SAN JOSE DE HUATIAPILLA</t>
  </si>
  <si>
    <t>40459 SAN ROQUE</t>
  </si>
  <si>
    <t>A3</t>
  </si>
  <si>
    <t>UMACHULCO</t>
  </si>
  <si>
    <t>CONDESUYOS</t>
  </si>
  <si>
    <t>CAYARANI</t>
  </si>
  <si>
    <t>41062</t>
  </si>
  <si>
    <t>D 4</t>
  </si>
  <si>
    <t>D4</t>
  </si>
  <si>
    <t>EFRAIN MOROTE BEST</t>
  </si>
  <si>
    <t>ALLPACHAKA</t>
  </si>
  <si>
    <t>AYACUCHO</t>
  </si>
  <si>
    <t>HUAMANGA</t>
  </si>
  <si>
    <t>CHIARA</t>
  </si>
  <si>
    <t>UGEL HUAMANGA</t>
  </si>
  <si>
    <t>DRE AYACUCHO</t>
  </si>
  <si>
    <t>VIRGEN DEL CARMEN</t>
  </si>
  <si>
    <t>CARRETERA VRIGEN DEL CARMEN DE URPAY S/N</t>
  </si>
  <si>
    <t>ACOS VINCHOS</t>
  </si>
  <si>
    <t>URPAY</t>
  </si>
  <si>
    <t>AREAS TECNICAS SANTIAGO DE VADO</t>
  </si>
  <si>
    <t>SANTIAGO DE VADO</t>
  </si>
  <si>
    <t>LUCANAS</t>
  </si>
  <si>
    <t>UGEL LUCANAS</t>
  </si>
  <si>
    <t>AGROPECUARIO ECOLOGICO DE SAN JUAN</t>
  </si>
  <si>
    <t>JIRON JOSE GALVEZ S/N</t>
  </si>
  <si>
    <t>AGROPECUARIO SAN PEDRO</t>
  </si>
  <si>
    <t>IQUICHA</t>
  </si>
  <si>
    <t>SAN PEDRO</t>
  </si>
  <si>
    <t>AREAS TECNICAS DE PICHCCACHURI</t>
  </si>
  <si>
    <t>JIRON CRISTOBAL COLON 528</t>
  </si>
  <si>
    <t>PUQUIO</t>
  </si>
  <si>
    <t>PICHCCACHURI</t>
  </si>
  <si>
    <t>MARIANO MELGAR DE PAMPARQUE</t>
  </si>
  <si>
    <t>PAMPARQUE</t>
  </si>
  <si>
    <t>INDUSTRIAL 12 CRISTO REY</t>
  </si>
  <si>
    <t>JIRON REDENCION S/N</t>
  </si>
  <si>
    <t>PARINACOCHAS</t>
  </si>
  <si>
    <t>CORACORA</t>
  </si>
  <si>
    <t>UGEL PARINACOCHAS</t>
  </si>
  <si>
    <t>FAUSTINO SANCHEZ CARRION</t>
  </si>
  <si>
    <t>PARQUE PRINCIPAL</t>
  </si>
  <si>
    <t>SAN JUAN BAUTISTA</t>
  </si>
  <si>
    <t>HERMILIO VALDIZAN</t>
  </si>
  <si>
    <t>AVENIDA MARISCAL CACERES S/N</t>
  </si>
  <si>
    <t>ACOCRO</t>
  </si>
  <si>
    <t>PAMPAMARCA</t>
  </si>
  <si>
    <t>MARISCAL CACERES</t>
  </si>
  <si>
    <t>AVENIDA INDEPENDENCIA 435</t>
  </si>
  <si>
    <t>GENERAL TRINIDAD MORAN</t>
  </si>
  <si>
    <t>PARQUE PLAZA PRINCIPAL S/N</t>
  </si>
  <si>
    <t>SIETE DE JUNIO</t>
  </si>
  <si>
    <t>AVENIDA HUAMANGA S/N</t>
  </si>
  <si>
    <t>CANGALLO</t>
  </si>
  <si>
    <t>CHUSCHI</t>
  </si>
  <si>
    <t>UGEL CANGALLO</t>
  </si>
  <si>
    <t>CATALINAYOCC</t>
  </si>
  <si>
    <t>MICAELA BASTIDAS</t>
  </si>
  <si>
    <t>RAYAN</t>
  </si>
  <si>
    <t>INCARACCAY</t>
  </si>
  <si>
    <t>JOSE FELIX IGUAIN</t>
  </si>
  <si>
    <t>AVENIDA CARLOS CH HIRAHOCA S/N</t>
  </si>
  <si>
    <t>HUANTA</t>
  </si>
  <si>
    <t>LURICOCHA</t>
  </si>
  <si>
    <t>UGEL HUANTA</t>
  </si>
  <si>
    <t>INTAY</t>
  </si>
  <si>
    <t>GONZALEZ VIGIL</t>
  </si>
  <si>
    <t>AVENIDA SAN MARTIN 578</t>
  </si>
  <si>
    <t>PEDRO RUIZ GALLO</t>
  </si>
  <si>
    <t>CARRETERA PERIAVENTE ALTA</t>
  </si>
  <si>
    <t>LLOCHEGUA</t>
  </si>
  <si>
    <t>GERVASIO SANTILLANA</t>
  </si>
  <si>
    <t>AVENIDA 08 DE DICIEMBRE S/N</t>
  </si>
  <si>
    <t>SIVIA</t>
  </si>
  <si>
    <t>CIRO ALEGRIA BAZAN</t>
  </si>
  <si>
    <t>MAYAPO</t>
  </si>
  <si>
    <t>FELIPE SANTIAGO SALAVERRY</t>
  </si>
  <si>
    <t>NINABAMBA</t>
  </si>
  <si>
    <t>LA MAR</t>
  </si>
  <si>
    <t>UGEL LA MAR</t>
  </si>
  <si>
    <t>SAN FRANCISCO</t>
  </si>
  <si>
    <t>MIGUEL SMITH S/N</t>
  </si>
  <si>
    <t>AYNA</t>
  </si>
  <si>
    <t>CES TECNICA AGROPECUARIA - AUCARA</t>
  </si>
  <si>
    <t>JIRON CCOCHAPAMPA 112</t>
  </si>
  <si>
    <t>AUCARA</t>
  </si>
  <si>
    <t>APOSTOL SANTIAGO DE LUCANAS</t>
  </si>
  <si>
    <t>JIRON MERCURIO S/N</t>
  </si>
  <si>
    <t>ACROPECUARIO SANTA ANA DE AUCARA</t>
  </si>
  <si>
    <t>JIRON LA CULTURA S/N</t>
  </si>
  <si>
    <t>SANTA ANA</t>
  </si>
  <si>
    <t>RELAVE</t>
  </si>
  <si>
    <t>JIRON PROCERES DE LA INDEPENDENCIA S/N</t>
  </si>
  <si>
    <t>PULLO</t>
  </si>
  <si>
    <t>JOSE CARLOS MARIATEGUI</t>
  </si>
  <si>
    <t>CALLE CONVENTO S/N S/N</t>
  </si>
  <si>
    <t>PAUCAR DEL SARA SARA</t>
  </si>
  <si>
    <t>LAMPA</t>
  </si>
  <si>
    <t>UGEL PAUCAR DE SARASARA</t>
  </si>
  <si>
    <t>SUCRE</t>
  </si>
  <si>
    <t>CHALCOS</t>
  </si>
  <si>
    <t>UGEL SUCRE</t>
  </si>
  <si>
    <t>MARISCAL ANDRES AVELINO CACERES</t>
  </si>
  <si>
    <t>JIRON LIBERTAD S/N</t>
  </si>
  <si>
    <t>PAICO</t>
  </si>
  <si>
    <t>BASILIO AUQUI</t>
  </si>
  <si>
    <t>JIRON LAMBAYEQUE 101</t>
  </si>
  <si>
    <t>VICTOR FAJARDO</t>
  </si>
  <si>
    <t>HUANCAPI</t>
  </si>
  <si>
    <t>UGEL VÍCTOR FAJARDO</t>
  </si>
  <si>
    <t>RICARDO PALMA</t>
  </si>
  <si>
    <t>CALLE REAL S/N</t>
  </si>
  <si>
    <t>CAYARA</t>
  </si>
  <si>
    <t>SAN CRISTOBAL</t>
  </si>
  <si>
    <t>JIRON BUENA MUERTE S/N</t>
  </si>
  <si>
    <t>SARHUA</t>
  </si>
  <si>
    <t>HUARCAYA / CHUQUI HUARCAYA</t>
  </si>
  <si>
    <t>SAN AGUSTIN</t>
  </si>
  <si>
    <t>AVENIDA RICARDO PALMA S/N</t>
  </si>
  <si>
    <t>CANARIA</t>
  </si>
  <si>
    <t>TACA</t>
  </si>
  <si>
    <t>NUESTRA SEÑORA DE ASUNCION</t>
  </si>
  <si>
    <t>PIQUIA PAMPA MZ Y LOTE 01</t>
  </si>
  <si>
    <t>JIRON JOSE CARLOS MARIATEGUI S/N</t>
  </si>
  <si>
    <t>HUALLA</t>
  </si>
  <si>
    <t>HUALLA / SAN PEDRO DE HUAYA</t>
  </si>
  <si>
    <t>GONZALES PRADA</t>
  </si>
  <si>
    <t>JIRON MANCO CAPAC S/N</t>
  </si>
  <si>
    <t>FERNANDO BELAUNDE TERRY</t>
  </si>
  <si>
    <t>MOYOCCPAMPA</t>
  </si>
  <si>
    <t>RACCAYA</t>
  </si>
  <si>
    <t>PLAZA PRINCIPAL</t>
  </si>
  <si>
    <t>CHACA</t>
  </si>
  <si>
    <t>SAN LUIS GONZAGA</t>
  </si>
  <si>
    <t>AVENIDA CEDRO S/N</t>
  </si>
  <si>
    <t>CANAYRE</t>
  </si>
  <si>
    <t>CANAIRE</t>
  </si>
  <si>
    <t>QAPAQ AMAWTA</t>
  </si>
  <si>
    <t>UNIDAD VECINAL CUSIBAMBA</t>
  </si>
  <si>
    <t>COSIBAMBA</t>
  </si>
  <si>
    <t>CRFA LOS MARTIRES DE UCHURAQAY</t>
  </si>
  <si>
    <t>UCHRACCAY S/N</t>
  </si>
  <si>
    <t>UCHURACCAY</t>
  </si>
  <si>
    <t>GERMAN CARO RIOS</t>
  </si>
  <si>
    <t>VINCHOS</t>
  </si>
  <si>
    <t>MILLPO</t>
  </si>
  <si>
    <t>SAN JOSE DE CANGARI</t>
  </si>
  <si>
    <t>CANGARI</t>
  </si>
  <si>
    <t>IGUAIN</t>
  </si>
  <si>
    <t>PATAHUASI</t>
  </si>
  <si>
    <t>JIRON CELSO BENIGNO CALDERON 203</t>
  </si>
  <si>
    <t>CAJAMARCA</t>
  </si>
  <si>
    <t>CAJABAMBA</t>
  </si>
  <si>
    <t>UGEL CAJABAMBA</t>
  </si>
  <si>
    <t>DRE CAJAMARCA</t>
  </si>
  <si>
    <t>JOSE OLAYA</t>
  </si>
  <si>
    <t>CARRETERA CACHACHI S/N</t>
  </si>
  <si>
    <t>CACHACHI</t>
  </si>
  <si>
    <t>CMDTE.LEONCIO MARTINEZ VEREAU</t>
  </si>
  <si>
    <t>JIRON BALTA 420</t>
  </si>
  <si>
    <t>ALMIRANTE MIGUEL GRAU</t>
  </si>
  <si>
    <t>CARRETERA FUNDO TUCTUHUASI S/N</t>
  </si>
  <si>
    <t>CHOTA</t>
  </si>
  <si>
    <t>UGEL CHOTA</t>
  </si>
  <si>
    <t>FUNDO TUCTUHUA</t>
  </si>
  <si>
    <t>DAVID LEON</t>
  </si>
  <si>
    <t>AVENIDA TANTARICA 167</t>
  </si>
  <si>
    <t>CONTUMAZA</t>
  </si>
  <si>
    <t>UGEL CONTUMAZÁ</t>
  </si>
  <si>
    <t>16024</t>
  </si>
  <si>
    <t>CALLE ALFONSO UGARTE S/N</t>
  </si>
  <si>
    <t>JAEN</t>
  </si>
  <si>
    <t>HUABAL</t>
  </si>
  <si>
    <t>UGEL JAÉN</t>
  </si>
  <si>
    <t>16083 TAHUANTINSUYO</t>
  </si>
  <si>
    <t>CALLE 9 DE OCTUBRE S/N</t>
  </si>
  <si>
    <t>COLASAY</t>
  </si>
  <si>
    <t>EL REYNADO</t>
  </si>
  <si>
    <t>CALLE SAN MARTIN S/N</t>
  </si>
  <si>
    <t>FE Y ALEGRIA 22 SAN LUIS GONZAGA</t>
  </si>
  <si>
    <t>CALLE SAN LUIS S/N</t>
  </si>
  <si>
    <t>MORRO SOLAR</t>
  </si>
  <si>
    <t>16449 ELOY SOBERON FLORES</t>
  </si>
  <si>
    <t>AVENIDA LA CULTURA 130</t>
  </si>
  <si>
    <t>SAN IGNACIO</t>
  </si>
  <si>
    <t>UGEL SAN IGNACIO</t>
  </si>
  <si>
    <t>16482 JOSE CARLOS MATIATEGUI</t>
  </si>
  <si>
    <t>VERGEL</t>
  </si>
  <si>
    <t>LA COIPA</t>
  </si>
  <si>
    <t>CIRILO SANCHEZ CABREJOS</t>
  </si>
  <si>
    <t>MITOPAMPA</t>
  </si>
  <si>
    <t>SANTA CRUZ</t>
  </si>
  <si>
    <t>UGEL SANTA CRUZ</t>
  </si>
  <si>
    <t>JUAN UGAZ</t>
  </si>
  <si>
    <t>AVENIDA DOMINGO NEGRON</t>
  </si>
  <si>
    <t>LLUSPIMAYO</t>
  </si>
  <si>
    <t>FRANCISCO BOLOGNESI CERVANTES</t>
  </si>
  <si>
    <t>YANAYACU ALTO</t>
  </si>
  <si>
    <t>YAUYUCAN</t>
  </si>
  <si>
    <t>YANUYACU ALTO</t>
  </si>
  <si>
    <t>SIMON BOLIVAR</t>
  </si>
  <si>
    <t>LA CHAPA</t>
  </si>
  <si>
    <t>CATACHE</t>
  </si>
  <si>
    <t>SAN JUAN DE UDIMA</t>
  </si>
  <si>
    <t>HACIENDA UDIMA</t>
  </si>
  <si>
    <t>JOSE GALVEZ EGUSQUIZA</t>
  </si>
  <si>
    <t>LA CENTRAL</t>
  </si>
  <si>
    <t>AVENIDA 13 DE JULIO 325</t>
  </si>
  <si>
    <t>UGEL CAJAMARCA</t>
  </si>
  <si>
    <t>NUESTRA SEÑORA DE LA MERCED</t>
  </si>
  <si>
    <t>JIRON JUNIN 570</t>
  </si>
  <si>
    <t>16006 CRISTO REY</t>
  </si>
  <si>
    <t>CALLE FRANCISCO BOLOGNESI 201</t>
  </si>
  <si>
    <t>UGEL JAEN</t>
  </si>
  <si>
    <t>FILA ALTA PRIMERA ETAPA</t>
  </si>
  <si>
    <t>JOSE OLAYA BALANDRA</t>
  </si>
  <si>
    <t>JIRON ATAHUALPA CUADRA 7 S/N</t>
  </si>
  <si>
    <t>CALLAO</t>
  </si>
  <si>
    <t>LA PERLA</t>
  </si>
  <si>
    <t>DRE CALLAO</t>
  </si>
  <si>
    <t>4001 DOS DE MAYO</t>
  </si>
  <si>
    <t>AVENIDA GAMARRA 230</t>
  </si>
  <si>
    <t>4015 AUGUSTO SALAZAR BONDY</t>
  </si>
  <si>
    <t>JIRON ANGEL QUISPE 350</t>
  </si>
  <si>
    <t>CARMEN DE LA LEGUA REYNOSO</t>
  </si>
  <si>
    <t>POLITECNICO NACIONAL DEL CALLAO</t>
  </si>
  <si>
    <t>AVENIDA ELMER FAUCETT S/N</t>
  </si>
  <si>
    <t>HEROINAS TOLEDO</t>
  </si>
  <si>
    <t>AVENIDA MIGUEL GRAU 1176</t>
  </si>
  <si>
    <t>5048 MARISCAL RAMON CASTILLA</t>
  </si>
  <si>
    <t>AVENIDA ALAMEDA S/N</t>
  </si>
  <si>
    <t>REPUBLICA DE VENEZUELA</t>
  </si>
  <si>
    <t>AVENIDA ARGENTINA 1030</t>
  </si>
  <si>
    <t>5076 NSTRA. SRA.DE LAS MERCEDES</t>
  </si>
  <si>
    <t>AVENIDA MIRAMAR S/N</t>
  </si>
  <si>
    <t>5098 KUMAMOTO</t>
  </si>
  <si>
    <t>AVENIDA CUZCO S/N</t>
  </si>
  <si>
    <t>MI PERU</t>
  </si>
  <si>
    <t>UGEL VENTANILLA</t>
  </si>
  <si>
    <t>VENTANILLA</t>
  </si>
  <si>
    <t>5086 POLITECNICO DE VENTANILLA</t>
  </si>
  <si>
    <t>AVENIDA NEPTUNO S/N SECTOR III</t>
  </si>
  <si>
    <t>FE Y ALEGRIA 33</t>
  </si>
  <si>
    <t>VILLA LOS REYES</t>
  </si>
  <si>
    <t>CALLE 25 S/N</t>
  </si>
  <si>
    <t>FE Y ALEGRIA 43</t>
  </si>
  <si>
    <t>AVENIDA LOS CEREZOS S/N</t>
  </si>
  <si>
    <t>FE Y ALEGRIA 29</t>
  </si>
  <si>
    <t>AVENIDA PRINCIPAL AMPLIACION A S/N</t>
  </si>
  <si>
    <t>FE Y ALEGRIA 59</t>
  </si>
  <si>
    <t>CALLE NICARAGUA S/N MZ G1 LOTE 1A</t>
  </si>
  <si>
    <t>FE Y ALEGRIA 76</t>
  </si>
  <si>
    <t>GRUPO RESIDENCIAL 5 SECTOR F</t>
  </si>
  <si>
    <t>PROYECTO ESPECIAL PACHACUTEC</t>
  </si>
  <si>
    <t>5011 DARIO ARRUS CUESTAS</t>
  </si>
  <si>
    <t>CALLE 72 S/N</t>
  </si>
  <si>
    <t>BELLAVISTA</t>
  </si>
  <si>
    <t>COMERCIO 41</t>
  </si>
  <si>
    <t>CALLE MARISCAL GAMARRA 03</t>
  </si>
  <si>
    <t>CUSCO</t>
  </si>
  <si>
    <t>UGEL CUSCO</t>
  </si>
  <si>
    <t>DRE CUSCO</t>
  </si>
  <si>
    <t>INCA GARCILASO DE LA VEGA</t>
  </si>
  <si>
    <t>AVENIDA DE LA CULTURA S/N</t>
  </si>
  <si>
    <t>50002 LUIS VALLEJOS SANTONI</t>
  </si>
  <si>
    <t>CALLE AYACUCHO MZ J LOTE 5</t>
  </si>
  <si>
    <t>AGROPECUARIO</t>
  </si>
  <si>
    <t>CHARCAHUAYLLA</t>
  </si>
  <si>
    <t>URUBAMBA</t>
  </si>
  <si>
    <t>UGEL URUBAMBA</t>
  </si>
  <si>
    <t>28</t>
  </si>
  <si>
    <t>CALLE CCORICANCHA S/N</t>
  </si>
  <si>
    <t>CALCA</t>
  </si>
  <si>
    <t>UGEL CALCA</t>
  </si>
  <si>
    <t>MONTE SALVADO</t>
  </si>
  <si>
    <t>MONTE SALVADO S/N</t>
  </si>
  <si>
    <t>YANATILE</t>
  </si>
  <si>
    <t>INA 67</t>
  </si>
  <si>
    <t>AVENIDA BOLOGNESI S/N</t>
  </si>
  <si>
    <t>LA CONVENCION</t>
  </si>
  <si>
    <t>UGEL LA CONVENCIÓN</t>
  </si>
  <si>
    <t>QUILLABAMBA</t>
  </si>
  <si>
    <t>CESAR VALLEJO</t>
  </si>
  <si>
    <t>AUTOPISTA HUAMBUTIO</t>
  </si>
  <si>
    <t>QUISPICANCHI</t>
  </si>
  <si>
    <t>LUCRE</t>
  </si>
  <si>
    <t>HUAMBUTIO</t>
  </si>
  <si>
    <t>HERMANOS AYAR</t>
  </si>
  <si>
    <t>PARUOR S/N</t>
  </si>
  <si>
    <t>PARURO</t>
  </si>
  <si>
    <t>UGEL PARURO</t>
  </si>
  <si>
    <t>ACCHA</t>
  </si>
  <si>
    <t>PAMPACUCHO S/N</t>
  </si>
  <si>
    <t>INCACONA</t>
  </si>
  <si>
    <t>CCAPI</t>
  </si>
  <si>
    <t>CESAR VALLEJO MENDOZA</t>
  </si>
  <si>
    <t>CARRETERA LLACCACHETA</t>
  </si>
  <si>
    <t>CCATCA</t>
  </si>
  <si>
    <t>UGEL QUISPICANCHI</t>
  </si>
  <si>
    <t>CCATCCA</t>
  </si>
  <si>
    <t>SEÑOR DE CCOYLLOR RITTY</t>
  </si>
  <si>
    <t>CALLE LIBERTAD S/N</t>
  </si>
  <si>
    <t>OCONGATE</t>
  </si>
  <si>
    <t>CALLE SAN PEDRO 512</t>
  </si>
  <si>
    <t>QUIQUIJANA</t>
  </si>
  <si>
    <t>JOSE MARIA ARGUEDAS</t>
  </si>
  <si>
    <t>CARRETERA COSTADO PLAZA DE ARMAS Y CENTRO DE SALUD S/N</t>
  </si>
  <si>
    <t>KCAURI</t>
  </si>
  <si>
    <t>CRFA WAYNAKUNAQ RIKCHARINAN WASI</t>
  </si>
  <si>
    <t>CARRETERA SALON COMUNAL MUÑAPATA S/N</t>
  </si>
  <si>
    <t>URCOS</t>
  </si>
  <si>
    <t>MU¥APATA</t>
  </si>
  <si>
    <t>MAJESTUOSO AUSANGATE</t>
  </si>
  <si>
    <t>LLULLUCHA S/N</t>
  </si>
  <si>
    <t>LLULLUCHA</t>
  </si>
  <si>
    <t>CRFA KUNTUR KALLPA</t>
  </si>
  <si>
    <t>CARRETERA SALON COMUNAL - YUTO S/N</t>
  </si>
  <si>
    <t>ANDAHUAYLILLAS</t>
  </si>
  <si>
    <t>YUTO</t>
  </si>
  <si>
    <t>HUARAHUARA</t>
  </si>
  <si>
    <t>HUARA HUARA</t>
  </si>
  <si>
    <t>LUIS NAVARRETE LECHUGA</t>
  </si>
  <si>
    <t>CCATCCAPAMPA</t>
  </si>
  <si>
    <t>ANTONIO SINCHIRROCA</t>
  </si>
  <si>
    <t>MARAS</t>
  </si>
  <si>
    <t>DIDASKALIO NUESTRA.SEÑORA DEL ROSARIO</t>
  </si>
  <si>
    <t>AVENIDA DON BOSCO S/N</t>
  </si>
  <si>
    <t>YUCAY</t>
  </si>
  <si>
    <t>TECNICO AGROPECUARIO BILINGUE</t>
  </si>
  <si>
    <t>PATACANCHA</t>
  </si>
  <si>
    <t>OLLANTAYTAMBO</t>
  </si>
  <si>
    <t>50738</t>
  </si>
  <si>
    <t>CHAMANCALLA</t>
  </si>
  <si>
    <t>ANTA</t>
  </si>
  <si>
    <t>ANCAHUASI</t>
  </si>
  <si>
    <t>UGEL ANTA</t>
  </si>
  <si>
    <t>50127</t>
  </si>
  <si>
    <t>CCACAHUARA</t>
  </si>
  <si>
    <t>CCACCAHUARA</t>
  </si>
  <si>
    <t>GENERAL OLLANTA</t>
  </si>
  <si>
    <t>LLIQUE</t>
  </si>
  <si>
    <t>CHUMBIVILCAS</t>
  </si>
  <si>
    <t>SANTO TOMAS</t>
  </si>
  <si>
    <t>UGEL CHUMBIVILCAS</t>
  </si>
  <si>
    <t>ARMIRI</t>
  </si>
  <si>
    <t>COLQUEMARCA</t>
  </si>
  <si>
    <t>CANCAHUANI</t>
  </si>
  <si>
    <t>CAPACMARCA</t>
  </si>
  <si>
    <t>CANCAHUANE</t>
  </si>
  <si>
    <t>CARLOS RIOS RIOS</t>
  </si>
  <si>
    <t>NUEVO MUNDO S/N</t>
  </si>
  <si>
    <t>MEGANTONI</t>
  </si>
  <si>
    <t>NUEVO MUNDO</t>
  </si>
  <si>
    <t>38868</t>
  </si>
  <si>
    <t>KIMBIRI ALTO S/N</t>
  </si>
  <si>
    <t>KIMBIRI</t>
  </si>
  <si>
    <t>UGEL PICHARI-KIMBIRI</t>
  </si>
  <si>
    <t>QUIMBIRI ALTO</t>
  </si>
  <si>
    <t>JOSE MARIA GARCIA GARCIA</t>
  </si>
  <si>
    <t>UMUTO</t>
  </si>
  <si>
    <t>SAN JORGE</t>
  </si>
  <si>
    <t>PAMPACAMARA</t>
  </si>
  <si>
    <t>51006 TUPAC AMARU</t>
  </si>
  <si>
    <t>CALLE JERUSALEN S/N</t>
  </si>
  <si>
    <t>SANTIAGO</t>
  </si>
  <si>
    <t>MAHUAYPAMPA</t>
  </si>
  <si>
    <t>CCORCA</t>
  </si>
  <si>
    <t>TECCSECOCHA</t>
  </si>
  <si>
    <t>CPED - 50853</t>
  </si>
  <si>
    <t>LAURAMARCA</t>
  </si>
  <si>
    <t>HACIENDA AURAMARCA</t>
  </si>
  <si>
    <t>HUILLOC</t>
  </si>
  <si>
    <t>COMUNIDAD DE HUILLOC S/N</t>
  </si>
  <si>
    <t>MANCO INKA</t>
  </si>
  <si>
    <t>CHICHINA</t>
  </si>
  <si>
    <t>HACIENDA CHICHINA</t>
  </si>
  <si>
    <t>INKA TUPAC YUPANQUI</t>
  </si>
  <si>
    <t>AUSARAY COMUNIDAD CAMPESINA</t>
  </si>
  <si>
    <t>AUSARAY</t>
  </si>
  <si>
    <t>JOSE ABELARDO QUIÑONES</t>
  </si>
  <si>
    <t>CJATACAMARA</t>
  </si>
  <si>
    <t>CCOPI</t>
  </si>
  <si>
    <t>56325 INDEPENDENCIA</t>
  </si>
  <si>
    <t>PARQUE HUAYLLANI</t>
  </si>
  <si>
    <t>HUAYLLANI</t>
  </si>
  <si>
    <t>TUPAC AMARU</t>
  </si>
  <si>
    <t>HUACAHUASI</t>
  </si>
  <si>
    <t>501222</t>
  </si>
  <si>
    <t>CHINCHAYSUYO</t>
  </si>
  <si>
    <t>POROY</t>
  </si>
  <si>
    <t>HUARAHUAYLLA</t>
  </si>
  <si>
    <t>AGROPECUARIO JOSE ENCINAS FRANCO</t>
  </si>
  <si>
    <t>PLAZA PRINCIPAL S/N</t>
  </si>
  <si>
    <t>HUANCAVELICA</t>
  </si>
  <si>
    <t>YAULI</t>
  </si>
  <si>
    <t>UGEL HUANCAVELICA</t>
  </si>
  <si>
    <t>DRE HUANCAVELICA</t>
  </si>
  <si>
    <t>CHACARILLA</t>
  </si>
  <si>
    <t>CHURCAMPA</t>
  </si>
  <si>
    <t>CHINCHIHUASI</t>
  </si>
  <si>
    <t>UGEL CHURCAMPA</t>
  </si>
  <si>
    <t>OCCORO</t>
  </si>
  <si>
    <t>TECNICO AGROPECUARIO ARTESANAL</t>
  </si>
  <si>
    <t>HUAYTARA</t>
  </si>
  <si>
    <t>PILPICHACA</t>
  </si>
  <si>
    <t>UGEL HUAYTARÁ</t>
  </si>
  <si>
    <t>LLILLINTA</t>
  </si>
  <si>
    <t>AVENIDA PERU S/N</t>
  </si>
  <si>
    <t>SAN ANTONIO DE CUSICANCHA</t>
  </si>
  <si>
    <t>TAMBO</t>
  </si>
  <si>
    <t>SANTA ROSA DE TAMBO</t>
  </si>
  <si>
    <t>INMACULADA CONCEPCION</t>
  </si>
  <si>
    <t>JIRON SAYHUACHA S/N</t>
  </si>
  <si>
    <t>LARAMARCA</t>
  </si>
  <si>
    <t>SAN JOSE</t>
  </si>
  <si>
    <t>TAYACAJA</t>
  </si>
  <si>
    <t>TINTAY PUNCU</t>
  </si>
  <si>
    <t>UGEL SURCUBAMBA</t>
  </si>
  <si>
    <t>SANTA ISABEL</t>
  </si>
  <si>
    <t>SALCAHUASI</t>
  </si>
  <si>
    <t>HUACCAYRUMI</t>
  </si>
  <si>
    <t>ANDRES BELLO</t>
  </si>
  <si>
    <t>PERU S/N</t>
  </si>
  <si>
    <t>CASTILLOPATA</t>
  </si>
  <si>
    <t>ACORIA</t>
  </si>
  <si>
    <t>AYACCOCHA</t>
  </si>
  <si>
    <t>TECNICO AGROPECUARIO SILVA</t>
  </si>
  <si>
    <t>SILVA</t>
  </si>
  <si>
    <t>CARRETERA VILCA - HUANCAYO S/N</t>
  </si>
  <si>
    <t>VILCA</t>
  </si>
  <si>
    <t>HUANCALPI</t>
  </si>
  <si>
    <t>PASAJE INGENIO PAMPA S/N</t>
  </si>
  <si>
    <t>PALCA</t>
  </si>
  <si>
    <t>PALCA / PALLCA</t>
  </si>
  <si>
    <t>DANIEL ALCIDES CARRION</t>
  </si>
  <si>
    <t>QUINTA VILLENA S/N</t>
  </si>
  <si>
    <t>PAMPACHACRA</t>
  </si>
  <si>
    <t>CARRETERA HVCA-HYO S/N</t>
  </si>
  <si>
    <t>ANTACCOCHA</t>
  </si>
  <si>
    <t>ACOBAMBA</t>
  </si>
  <si>
    <t>PAUCARA</t>
  </si>
  <si>
    <t>UGEL ACOBAMBA</t>
  </si>
  <si>
    <t>PUMARANRA</t>
  </si>
  <si>
    <t>JORGE CHAVEZ</t>
  </si>
  <si>
    <t>POMACOCHA</t>
  </si>
  <si>
    <t>CHOCLOCOCHA</t>
  </si>
  <si>
    <t>CALLE LIMA S/N</t>
  </si>
  <si>
    <t>ROSARIO</t>
  </si>
  <si>
    <t>CHANQUIL</t>
  </si>
  <si>
    <t>JOSE ANTONIO ENCINAS FRANCO</t>
  </si>
  <si>
    <t>MAYUNMARCA S/N</t>
  </si>
  <si>
    <t>ANDABAMBA</t>
  </si>
  <si>
    <t>MAYUNMARCA / CRUZ PAMPA</t>
  </si>
  <si>
    <t>VISTA ALEGRE</t>
  </si>
  <si>
    <t>CESAR ABRAHAM VALLEJO MENDOZA</t>
  </si>
  <si>
    <t>AVENIDA MANCHEGO MUÑOZ 485</t>
  </si>
  <si>
    <t>CASTROVIRREYNA</t>
  </si>
  <si>
    <t>AURAHUA</t>
  </si>
  <si>
    <t>UGEL CASTROVIRREYNA</t>
  </si>
  <si>
    <t>JIRON LA NUEVA ESPERANZA 200</t>
  </si>
  <si>
    <t>HUACHOS</t>
  </si>
  <si>
    <t>HUAJINTAY</t>
  </si>
  <si>
    <t>AVENIDA ASUNCION 205</t>
  </si>
  <si>
    <t>CAPILLAS</t>
  </si>
  <si>
    <t>SAN ROQUE</t>
  </si>
  <si>
    <t>AVENIDA LOS LIBERTADORES S/N</t>
  </si>
  <si>
    <t>CARRETERA VILLENA-COSME-LLACUA KM 16</t>
  </si>
  <si>
    <t>COSME</t>
  </si>
  <si>
    <t>SANTA CLARA DE COSME</t>
  </si>
  <si>
    <t>37510 JOSE ABELARDO QUIÑONES GONZALES</t>
  </si>
  <si>
    <t>AVENIDA GRAU S/N</t>
  </si>
  <si>
    <t>SAN PEDRO DE CORIS</t>
  </si>
  <si>
    <t>EXPANSION / PAMPA DE CORIS</t>
  </si>
  <si>
    <t>MIGUEL GRAU SEMINARIO</t>
  </si>
  <si>
    <t>PICHCCAHUASI</t>
  </si>
  <si>
    <t>ASUNCION DEL SEÑOR</t>
  </si>
  <si>
    <t>SUNE</t>
  </si>
  <si>
    <t>PELAPATA</t>
  </si>
  <si>
    <t>MARINO ADRIAN MEZA ROSALES</t>
  </si>
  <si>
    <t>CARRETERA CENTRAL KM 1,5</t>
  </si>
  <si>
    <t>HUANUCO</t>
  </si>
  <si>
    <t>AMARILIS</t>
  </si>
  <si>
    <t>UGEL HUÁNUCO</t>
  </si>
  <si>
    <t>DRE HUANUCO</t>
  </si>
  <si>
    <t>LLICUA BAJA</t>
  </si>
  <si>
    <t>INDUSTRIAL HERMILIO VALDIZAN</t>
  </si>
  <si>
    <t>JIRON MALECON LEONCIO PRADO 287</t>
  </si>
  <si>
    <t>GARU</t>
  </si>
  <si>
    <t>JIRON GARU S/N</t>
  </si>
  <si>
    <t>YAROWILCA</t>
  </si>
  <si>
    <t>CHORAS</t>
  </si>
  <si>
    <t>UGEL YAROWILCA</t>
  </si>
  <si>
    <t>SAN LUCAS</t>
  </si>
  <si>
    <t>PAMPAMARCA S/N</t>
  </si>
  <si>
    <t>32296</t>
  </si>
  <si>
    <t>RONDOBAMBA</t>
  </si>
  <si>
    <t>APARICIO POMARES</t>
  </si>
  <si>
    <t>32213 ANDRES AVELINO CACERES</t>
  </si>
  <si>
    <t>JIRON SAN JUAN S/N</t>
  </si>
  <si>
    <t>CHAVINILLO</t>
  </si>
  <si>
    <t>FERMIN TANGUIS</t>
  </si>
  <si>
    <t>PANAMERICANA SUR KM 301</t>
  </si>
  <si>
    <t>ICA</t>
  </si>
  <si>
    <t>UGEL ICA</t>
  </si>
  <si>
    <t>DRE ICA</t>
  </si>
  <si>
    <t>NUESTRA SEÑORA DE LAS MERCEDES</t>
  </si>
  <si>
    <t>AVENIDA JOSE MATIAS MANZANILLA 446</t>
  </si>
  <si>
    <t>AVENIDA JOSE MATIAS MANZANILLA 187</t>
  </si>
  <si>
    <t>CHINCHA</t>
  </si>
  <si>
    <t>PUEBLO NUEVO</t>
  </si>
  <si>
    <t>UGEL CHINCHA</t>
  </si>
  <si>
    <t>PROLG SANTOS NAGARRO 690</t>
  </si>
  <si>
    <t>CHINCHA ALTA</t>
  </si>
  <si>
    <t>BALCONCITO</t>
  </si>
  <si>
    <t>PROCERES DE LA INDEPENDENCIA</t>
  </si>
  <si>
    <t>AVENIDA BOMBON CORONADO 299</t>
  </si>
  <si>
    <t>JOSE PARDO Y BARREDA</t>
  </si>
  <si>
    <t>AVENIDA LUIS GALVEZ CHIPOCO 271</t>
  </si>
  <si>
    <t>JOHN F. KENNEDY</t>
  </si>
  <si>
    <t>AVENIDA MARISCAL CASTILLA 300</t>
  </si>
  <si>
    <t>AVENIDA LUIS MASSARO GATNAU 198</t>
  </si>
  <si>
    <t>22393 AREAS TECNICAS</t>
  </si>
  <si>
    <t>CALLE ELOY VALENCIA S/N</t>
  </si>
  <si>
    <t>NASCA</t>
  </si>
  <si>
    <t>CHANGUILLO</t>
  </si>
  <si>
    <t>UGEL PALPA</t>
  </si>
  <si>
    <t>FERMIN TANGUIS A.T.</t>
  </si>
  <si>
    <t>CALLE SAN ISIDRO 120</t>
  </si>
  <si>
    <t>PALPA</t>
  </si>
  <si>
    <t>CAP.FAP. JOSE ABELARDO QUIÑONES GONZALES</t>
  </si>
  <si>
    <t>AVENIDA TUPAC AMARU S/N</t>
  </si>
  <si>
    <t>RIO GRANDE</t>
  </si>
  <si>
    <t>RAUL PORRAS BARRENECHEA</t>
  </si>
  <si>
    <t>CALLE ENRIQUE MESTANZA 5TA CUADRA S/N</t>
  </si>
  <si>
    <t>PISCO</t>
  </si>
  <si>
    <t>UGEL PISCO</t>
  </si>
  <si>
    <t>I.N.A. 18 SAN RAMON</t>
  </si>
  <si>
    <t>AVENIDA JUAN SANTOS ATAHUALPA 1062</t>
  </si>
  <si>
    <t>JUNIN</t>
  </si>
  <si>
    <t>CHANCHAMAYO</t>
  </si>
  <si>
    <t>SAN RAMON</t>
  </si>
  <si>
    <t>UGEL CHANCHAMAYO</t>
  </si>
  <si>
    <t>DRE JUNIN</t>
  </si>
  <si>
    <t>POLITECNICO SELVA CENTRAL</t>
  </si>
  <si>
    <t>AVENIDA CESAR VALLEJO S/N</t>
  </si>
  <si>
    <t>PAMPA DEL CARMEN</t>
  </si>
  <si>
    <t>AVENIDA 06 DE AGOSTO S/N</t>
  </si>
  <si>
    <t>POLITECNICO TUPAC AMARU</t>
  </si>
  <si>
    <t>CALLE REAL 1600</t>
  </si>
  <si>
    <t>HUANCAYO</t>
  </si>
  <si>
    <t>CHILCA</t>
  </si>
  <si>
    <t>UGEL HUANCAYO</t>
  </si>
  <si>
    <t>ESTEBAN SANABRIA MARAVI</t>
  </si>
  <si>
    <t>CARRETERA CENTRAL KM-15 5</t>
  </si>
  <si>
    <t>SAN JERONIMO DE TUNAN</t>
  </si>
  <si>
    <t>SAN JERONIMO</t>
  </si>
  <si>
    <t>27 DE MAYO</t>
  </si>
  <si>
    <t>CALLE RAMON CASTILLA S/N</t>
  </si>
  <si>
    <t>QUILCAS</t>
  </si>
  <si>
    <t>PAMPA</t>
  </si>
  <si>
    <t>INEI 23</t>
  </si>
  <si>
    <t>AVENIDA BOLIVIA 612</t>
  </si>
  <si>
    <t>POLITECNICO REGIONAL DEL CENTRO</t>
  </si>
  <si>
    <t>CALLE AREQUIPA 501</t>
  </si>
  <si>
    <t>EL TAMBO</t>
  </si>
  <si>
    <t>MARIA INMACULADA</t>
  </si>
  <si>
    <t>CALLE AMAZONAS 346</t>
  </si>
  <si>
    <t>COMANDANTE PNP HORACIO PATIÑO CRUZATTI</t>
  </si>
  <si>
    <t>CALLE SAN FRANCISCO S/N</t>
  </si>
  <si>
    <t>SAÑO</t>
  </si>
  <si>
    <t>SA¥O</t>
  </si>
  <si>
    <t>AVENIDA MARISCAL CASTILLA 192</t>
  </si>
  <si>
    <t>SAN AGUSTIN DE CAJAS</t>
  </si>
  <si>
    <t>NUESTRA SEÑORA DE FATIMA</t>
  </si>
  <si>
    <t>PASAJE LOS BOSQUES 101</t>
  </si>
  <si>
    <t>PIO PATA</t>
  </si>
  <si>
    <t>LUIS AGUILAR ROMANI</t>
  </si>
  <si>
    <t>EVITAMIENTO S/N</t>
  </si>
  <si>
    <t>VIRGEN DE FATIMA</t>
  </si>
  <si>
    <t>PASAJE LARA 204</t>
  </si>
  <si>
    <t>POLITECNICO PERU BIRF- S.DOMINGO</t>
  </si>
  <si>
    <t>CARRETERA CENTRAL KM. 08</t>
  </si>
  <si>
    <t>SICAYA</t>
  </si>
  <si>
    <t>SALESIANO DON BOSCO</t>
  </si>
  <si>
    <t>AVENIDA HUANCAVELICA 165</t>
  </si>
  <si>
    <t>104 ABELARDO SOLIS</t>
  </si>
  <si>
    <t>FUNDO PURISIMA</t>
  </si>
  <si>
    <t>JAUJA</t>
  </si>
  <si>
    <t>LEONOR ORDOÑEZ</t>
  </si>
  <si>
    <t>UGEL JAUJA</t>
  </si>
  <si>
    <t>HUANCANI</t>
  </si>
  <si>
    <t>JIRON ANDAHUAYLAS S/N</t>
  </si>
  <si>
    <t>SINCOS</t>
  </si>
  <si>
    <t>ARAMACHAY</t>
  </si>
  <si>
    <t>ENRIQUE F. GOMEZ ESPINOZA</t>
  </si>
  <si>
    <t>JIRON SANTA ROSA S/N</t>
  </si>
  <si>
    <t>YAUYOS</t>
  </si>
  <si>
    <t>LA VICTORIA DE JUNIN</t>
  </si>
  <si>
    <t>JIRON SGTO. OMAR YALI CHACCHA 710</t>
  </si>
  <si>
    <t>UGEL JUNÍN</t>
  </si>
  <si>
    <t>JULCA</t>
  </si>
  <si>
    <t>JIRON TORRES MENENDEZ S/N</t>
  </si>
  <si>
    <t>CARHUAMAYO</t>
  </si>
  <si>
    <t>SAN MARTIN</t>
  </si>
  <si>
    <t>AVENIDA PANGOA S/N</t>
  </si>
  <si>
    <t>SATIPO</t>
  </si>
  <si>
    <t>PANGOA</t>
  </si>
  <si>
    <t>UGEL PANGOA</t>
  </si>
  <si>
    <t>SAN MARTIN DE PANGOA</t>
  </si>
  <si>
    <t>MAZAMARI</t>
  </si>
  <si>
    <t>UGEL SATIPO</t>
  </si>
  <si>
    <t>RAFAEL GASTELUA</t>
  </si>
  <si>
    <t>CALLE JUNIN 450</t>
  </si>
  <si>
    <t>CARRETERA CENTRAL KM 9.5</t>
  </si>
  <si>
    <t>TARMA</t>
  </si>
  <si>
    <t>UGEL TARMA</t>
  </si>
  <si>
    <t>PALCAMAYO</t>
  </si>
  <si>
    <t>JUAN HILDEBRANDO GONZALES CANGAHUALA</t>
  </si>
  <si>
    <t>PROLONGACION UNION</t>
  </si>
  <si>
    <t>HUANCOY</t>
  </si>
  <si>
    <t>INDUSTRIAL 32</t>
  </si>
  <si>
    <t>AVENIDA MANUEL A ODRIA 636</t>
  </si>
  <si>
    <t>SANTA TERESA</t>
  </si>
  <si>
    <t>AVENIDA PACHECO 142</t>
  </si>
  <si>
    <t>JOSE GABRIEL CONDORCANQUI</t>
  </si>
  <si>
    <t>CARRETERA ANTIGUA LA OROYA S/N</t>
  </si>
  <si>
    <t>HUICHAY</t>
  </si>
  <si>
    <t>GRAN MARISCAL RAMON CASTILLA</t>
  </si>
  <si>
    <t>CALLE TARMA 201</t>
  </si>
  <si>
    <t>LA OROYA</t>
  </si>
  <si>
    <t>UGEL YAULI</t>
  </si>
  <si>
    <t>HILARIO MENDOZA G.</t>
  </si>
  <si>
    <t>JIRON JUNIN S/N</t>
  </si>
  <si>
    <t>INGENIO</t>
  </si>
  <si>
    <t>UGEL CONCEPCIÓN</t>
  </si>
  <si>
    <t>PERENE</t>
  </si>
  <si>
    <t>JIRON LOS CAFETOS PAMPA SILVA S/N</t>
  </si>
  <si>
    <t>VILLA PERENE</t>
  </si>
  <si>
    <t>JIRON JOSE DE SAN MARTIN S/N</t>
  </si>
  <si>
    <t>SAN CARLOS</t>
  </si>
  <si>
    <t>PUCHARINI</t>
  </si>
  <si>
    <t>CARRETERA MARGINAL KM 53 S/N</t>
  </si>
  <si>
    <t>NARANJAL</t>
  </si>
  <si>
    <t>INGRESO RIO HUARANGO A NARANJAL</t>
  </si>
  <si>
    <t>CALLE 1 DE MAYO S/N</t>
  </si>
  <si>
    <t>PICHANAQUI</t>
  </si>
  <si>
    <t>UGEL PICHANAKI</t>
  </si>
  <si>
    <t>BAJO PICHANAQUI</t>
  </si>
  <si>
    <t>RICARDO PALMA SORIANO</t>
  </si>
  <si>
    <t>CALLE LOS INGENIEROS S/N MZ P LOTE 01</t>
  </si>
  <si>
    <t>AVENIDA 28 DE JULIO S/N</t>
  </si>
  <si>
    <t>CONDADO PICHIKIARI</t>
  </si>
  <si>
    <t>SAN ISIDRO</t>
  </si>
  <si>
    <t>CALLE SUCRE S/N</t>
  </si>
  <si>
    <t>CONCEPCION</t>
  </si>
  <si>
    <t>ACO</t>
  </si>
  <si>
    <t>CALLE CENTRAL S/N</t>
  </si>
  <si>
    <t>MATAHUASI</t>
  </si>
  <si>
    <t>YARAMUCLLO</t>
  </si>
  <si>
    <t>CALLE PLAZA CENTRAL S/N</t>
  </si>
  <si>
    <t>COMAS</t>
  </si>
  <si>
    <t>RUNATULLO</t>
  </si>
  <si>
    <t>HUSARES DE JUNIN</t>
  </si>
  <si>
    <t>AVENIDA VELASCO NUÑEZ 628</t>
  </si>
  <si>
    <t>HUAYRE</t>
  </si>
  <si>
    <t>FRANCISCO IRAZOLA</t>
  </si>
  <si>
    <t>CALLE JULIO C. TELLO</t>
  </si>
  <si>
    <t>HEROES DE PUCARA</t>
  </si>
  <si>
    <t>PUCARA</t>
  </si>
  <si>
    <t>PACHACHACA</t>
  </si>
  <si>
    <t>CHUQUIBAMBILLA</t>
  </si>
  <si>
    <t>RAMON CASTILLA</t>
  </si>
  <si>
    <t>CARRETERA MARGINAL KM. 4</t>
  </si>
  <si>
    <t>BAJO ALDEA</t>
  </si>
  <si>
    <t>NUEVA ESPERANZA</t>
  </si>
  <si>
    <t>CALLE PRINCIPAL S/N</t>
  </si>
  <si>
    <t>80869 ALMIRANTE MIGUEL GRAU SEMINARIO</t>
  </si>
  <si>
    <t>CALLE MARIA PARADO DE BELLIDO MZ.B LOTE 2</t>
  </si>
  <si>
    <t>TRUJILLO</t>
  </si>
  <si>
    <t>LAREDO</t>
  </si>
  <si>
    <t>UGEL 01 EL PROVENIR</t>
  </si>
  <si>
    <t>DRE LA LIBERTAD</t>
  </si>
  <si>
    <t>CONACHE</t>
  </si>
  <si>
    <t>FE Y ALEGRIA 36</t>
  </si>
  <si>
    <t>MZ B LOTE 40 ETAPA III</t>
  </si>
  <si>
    <t>LA ESPERANZA</t>
  </si>
  <si>
    <t>UGEL 02 - LA ESPERANZA</t>
  </si>
  <si>
    <t>MARCIAL ACHARAN Y SMITH</t>
  </si>
  <si>
    <t>JIRON COLON 467</t>
  </si>
  <si>
    <t>UGEL 03 - TRUJILLO NOR OESTE</t>
  </si>
  <si>
    <t>CECAT MARCIAL ACHARAN</t>
  </si>
  <si>
    <t>AVENIDA AMERICA SUR 2490</t>
  </si>
  <si>
    <t>UGEL 04 - TRUJILLO SUR ESTE</t>
  </si>
  <si>
    <t>80818 JORGE BASADRE GROHMANN</t>
  </si>
  <si>
    <t>JIRON 12 DE NOVIEMBRE 1792-1796</t>
  </si>
  <si>
    <t>FLORENCIA DE MORA</t>
  </si>
  <si>
    <t>80821 CESAR VALLEJO MENDOZA</t>
  </si>
  <si>
    <t>JIRON SANTIAGO MARIÑOS 1650</t>
  </si>
  <si>
    <t>80822 SANTA MARIA DE LA ESPERANZA</t>
  </si>
  <si>
    <t>JIRON LOS CEDROS 659</t>
  </si>
  <si>
    <t>80820 VICTOR LARCO</t>
  </si>
  <si>
    <t>CALLE HIPOLITO UNANUE 300</t>
  </si>
  <si>
    <t>VICTOR LARCO HERRERA</t>
  </si>
  <si>
    <t>VIRU</t>
  </si>
  <si>
    <t>JIRON SUCRE 545</t>
  </si>
  <si>
    <t>UGEL VIRÚ</t>
  </si>
  <si>
    <t>CALLE LIMA 251</t>
  </si>
  <si>
    <t>OTUZCO</t>
  </si>
  <si>
    <t>UGEL OTUZCO</t>
  </si>
  <si>
    <t>CALIPUY</t>
  </si>
  <si>
    <t>SANTIAGO DE CHUCO</t>
  </si>
  <si>
    <t>UGEL SANTIAGO DE CHUCO</t>
  </si>
  <si>
    <t>JIRON RAYMONDI 245</t>
  </si>
  <si>
    <t>CACHICADAN</t>
  </si>
  <si>
    <t>CALLE DADOS ETERNOS S/N</t>
  </si>
  <si>
    <t>PERU BIRF</t>
  </si>
  <si>
    <t>JIRON FRANCISCO GONZALES BURGA 100</t>
  </si>
  <si>
    <t>LAMBAYEQUE</t>
  </si>
  <si>
    <t>FERREÑAFE</t>
  </si>
  <si>
    <t>UGEL FERREÑAFE</t>
  </si>
  <si>
    <t>DRE LAMBAYEQUE</t>
  </si>
  <si>
    <t>PEDRO ABEL LABARTHE DURAND</t>
  </si>
  <si>
    <t>CALLE COLON 259</t>
  </si>
  <si>
    <t>CHICLAYO</t>
  </si>
  <si>
    <t>UGEL CHICLAYO</t>
  </si>
  <si>
    <t>SANTA MAGDALENA SOFIA</t>
  </si>
  <si>
    <t>AVENIDA SALAVERRY 306</t>
  </si>
  <si>
    <t>JULIO PONCE ANTUNEZ DE MAYOLO</t>
  </si>
  <si>
    <t>CALLE SANTO DOMINGO 112</t>
  </si>
  <si>
    <t>OLMOS</t>
  </si>
  <si>
    <t>UGEL LAMBAYEQUE</t>
  </si>
  <si>
    <t>JOSE DOMINGO ATOCHE</t>
  </si>
  <si>
    <t>CALLE FRENTE A LA II EE DE PRIMARIA CUADRA 2</t>
  </si>
  <si>
    <t>PATAPO</t>
  </si>
  <si>
    <t>MANUEL FRANCISCO BURGA PUELLES</t>
  </si>
  <si>
    <t>Pública de gestion directa</t>
  </si>
  <si>
    <t>CALLE ELIAS AGUIRRE 725</t>
  </si>
  <si>
    <t>JAYANCA</t>
  </si>
  <si>
    <t>JAYANKA</t>
  </si>
  <si>
    <t>20176</t>
  </si>
  <si>
    <t>ANEXO EL TIGRE - QUILMANA</t>
  </si>
  <si>
    <t>LIMA</t>
  </si>
  <si>
    <t>CAÑETE</t>
  </si>
  <si>
    <t>QUILMANA</t>
  </si>
  <si>
    <t>UGEL 08 CAÑETE</t>
  </si>
  <si>
    <t>DRE LIMA PROVINCIAS</t>
  </si>
  <si>
    <t>EL TIGRE</t>
  </si>
  <si>
    <t>GERARDO SALOMON MEJIA SACO</t>
  </si>
  <si>
    <t>AVENIDA LAS AMERICAS S/N</t>
  </si>
  <si>
    <t>CERRO AZUL</t>
  </si>
  <si>
    <t>JOSE BUENAVENTURA SEPULVEDA</t>
  </si>
  <si>
    <t>AVENIDA O'HIGGINS 398</t>
  </si>
  <si>
    <t>SAN VICENTE DE CAÑETE</t>
  </si>
  <si>
    <t>SAN VICENTE DE CA¥ETE</t>
  </si>
  <si>
    <t>20311 NUESTRA SEÑORA DE LA ASUNCION</t>
  </si>
  <si>
    <t>PARQUE PLAZA DE ARMAS</t>
  </si>
  <si>
    <t>HUAURA</t>
  </si>
  <si>
    <t>AMBAR</t>
  </si>
  <si>
    <t>UGEL 09 HUAURA</t>
  </si>
  <si>
    <t>20325 SAN JOSE DE MANZANARES</t>
  </si>
  <si>
    <t>CALLE LIMA 452 ETAPA I</t>
  </si>
  <si>
    <t>HUACHO</t>
  </si>
  <si>
    <t>MANZANARES</t>
  </si>
  <si>
    <t>20332 REINO DE SUECIA</t>
  </si>
  <si>
    <t>HUMAYA</t>
  </si>
  <si>
    <t>20334 GENERALISIMO DON JOSE DE SAN MARTIN</t>
  </si>
  <si>
    <t>AVENIDA SAN FRANCISCO 250</t>
  </si>
  <si>
    <t>20341 MADRE TERESA DE CALCUTA</t>
  </si>
  <si>
    <t>CALLE 28 DE JULIO 1754</t>
  </si>
  <si>
    <t>SANTA MARIA</t>
  </si>
  <si>
    <t>CHONTA</t>
  </si>
  <si>
    <t>20346</t>
  </si>
  <si>
    <t>AVENIDA CENTENARIO 1270 SECTOR SAN LORENZ0</t>
  </si>
  <si>
    <t>SAN LORENZO</t>
  </si>
  <si>
    <t>20335 NUESTRA SEÑORA DEL CARMEN</t>
  </si>
  <si>
    <t>AVENIDA SAN MARTIN 410</t>
  </si>
  <si>
    <t>20356 JESUS OBRERO</t>
  </si>
  <si>
    <t>AVENIDA EZEQUIEL GAGO S/N</t>
  </si>
  <si>
    <t>VEGUETA</t>
  </si>
  <si>
    <t>MEDIO MUNDO</t>
  </si>
  <si>
    <t>20357 CESAR VALLEJO MENDOZA</t>
  </si>
  <si>
    <t>AVENIDA MIGUEL GRAU 361</t>
  </si>
  <si>
    <t>PRIMAVERA</t>
  </si>
  <si>
    <t>AGROPECUARIO 15</t>
  </si>
  <si>
    <t>AVENIDA ANDRES AVELINO CACERES 180</t>
  </si>
  <si>
    <t>CALLE JOSE CARLOS MARIATEGUI S/N</t>
  </si>
  <si>
    <t>CALETA DE CARQUIN</t>
  </si>
  <si>
    <t>20320 DOMINGO MANDAMIENTO SIPAN</t>
  </si>
  <si>
    <t>CALLE MARIA PARADO DE BELLIDO S/N</t>
  </si>
  <si>
    <t>HUALMAY</t>
  </si>
  <si>
    <t>CAMPO ALEGRE</t>
  </si>
  <si>
    <t>PEDRO E. PAULET</t>
  </si>
  <si>
    <t>JIRON LA MERCED 400-450</t>
  </si>
  <si>
    <t>21007 FELIX B. CARDENAS</t>
  </si>
  <si>
    <t>AVENIDA CRUZ BLANCA 2030</t>
  </si>
  <si>
    <t>CRUZ BLANCA</t>
  </si>
  <si>
    <t>20085</t>
  </si>
  <si>
    <t>PACCHO</t>
  </si>
  <si>
    <t>MANUEL TOVAR</t>
  </si>
  <si>
    <t>SAYAN</t>
  </si>
  <si>
    <t>CORONEL PEDRO PORTILLO SILVA</t>
  </si>
  <si>
    <t>AVENIDA BLAS DE LA CARRERA S/N</t>
  </si>
  <si>
    <t>20050</t>
  </si>
  <si>
    <t>SAN JUAN DE YARUCAYA</t>
  </si>
  <si>
    <t>OYON</t>
  </si>
  <si>
    <t>COCHAMARCA</t>
  </si>
  <si>
    <t>SAN JUAN DE TARUCAYA</t>
  </si>
  <si>
    <t>20983 JULIO C. TELLO</t>
  </si>
  <si>
    <t>AVENIDA PROLONGACION SANTA ROSA 480</t>
  </si>
  <si>
    <t>NUESTRA SEÑORA DEL ROSARIO</t>
  </si>
  <si>
    <t>JIRON EL SABER 325</t>
  </si>
  <si>
    <t>AYAVIRI</t>
  </si>
  <si>
    <t>UGEL 13 YAUYOS</t>
  </si>
  <si>
    <t>JULIO JIMENEZ PORRAS</t>
  </si>
  <si>
    <t>CARRETERA AREQUIPA S/N</t>
  </si>
  <si>
    <t>HUAÑEC</t>
  </si>
  <si>
    <t>HUA¥EC</t>
  </si>
  <si>
    <t>20725 SAN LORENZO DE PUTINZA</t>
  </si>
  <si>
    <t>AVENIDA LA CANTUTA S/N</t>
  </si>
  <si>
    <t>PUTINZA</t>
  </si>
  <si>
    <t>CARRETERA CAÑETE - HUANCAYO</t>
  </si>
  <si>
    <t>ALIS</t>
  </si>
  <si>
    <t>AVENIDA JORGE CHAVEZ 243</t>
  </si>
  <si>
    <t>20717 SAN PEDRO DE CUSI</t>
  </si>
  <si>
    <t>JIRON TUPAC AMARU 190</t>
  </si>
  <si>
    <t>COLONIA</t>
  </si>
  <si>
    <t>CUSI</t>
  </si>
  <si>
    <t>20728 ESPERANZA RAMOS VDA DE MENDOZA</t>
  </si>
  <si>
    <t>QUINOCAY</t>
  </si>
  <si>
    <t>VISCAS</t>
  </si>
  <si>
    <t>JOSE OBRERO</t>
  </si>
  <si>
    <t>JIRON LIMA 700</t>
  </si>
  <si>
    <t>HUAROCHIRI</t>
  </si>
  <si>
    <t>SAN MATEO</t>
  </si>
  <si>
    <t>UGEL 15 HUAROCHIRÍ</t>
  </si>
  <si>
    <t>20602 JOSE MARIA ARGUEDAS</t>
  </si>
  <si>
    <t>AVENIDA TUPAC AMARU 109</t>
  </si>
  <si>
    <t>SANTA CRUZ DE COCACHACRA</t>
  </si>
  <si>
    <t>COCACHACRA</t>
  </si>
  <si>
    <t>AVENIDA SAN MARTIN 2183</t>
  </si>
  <si>
    <t>SANTA EULALIA</t>
  </si>
  <si>
    <t>JIRON LIMA S/N</t>
  </si>
  <si>
    <t>AVENIDA RICARDO BENTIN 156</t>
  </si>
  <si>
    <t>MATUCANA</t>
  </si>
  <si>
    <t>20544 JOSE CARLOS MARIATEGUI</t>
  </si>
  <si>
    <t>PASAJE LOS ANGELES 103</t>
  </si>
  <si>
    <t>SAN PEDRO DE CASTA</t>
  </si>
  <si>
    <t>20581 SAN BARTOLOME</t>
  </si>
  <si>
    <t>JIRON SANTA ROSA 101</t>
  </si>
  <si>
    <t>SAN BARTOLOME</t>
  </si>
  <si>
    <t>21586 ANDRES AVELINO CACERES</t>
  </si>
  <si>
    <t>CALLE LAS MORAS S/N</t>
  </si>
  <si>
    <t>BARRANCA</t>
  </si>
  <si>
    <t>SUPE</t>
  </si>
  <si>
    <t>UGEL 16 BARRANCA</t>
  </si>
  <si>
    <t>HACIENDA CARAL</t>
  </si>
  <si>
    <t>JIRON OLAYA 150</t>
  </si>
  <si>
    <t>SUPE PUERTO</t>
  </si>
  <si>
    <t>AVENIDA EDILBERTO RAMOS OLLANTAY S/N</t>
  </si>
  <si>
    <t>SAN JUAN DE MIRAFLORES</t>
  </si>
  <si>
    <t>UGEL 01 SAN JUAN DE MIRAFLORES</t>
  </si>
  <si>
    <t>DRE LIMA METROPOLITANA</t>
  </si>
  <si>
    <t>6152 STELLA MARIS</t>
  </si>
  <si>
    <t>AVENIDA ATAHUALPA Y SIMON BOLIVAR</t>
  </si>
  <si>
    <t>VILLA MARIA DEL TRIUNFO</t>
  </si>
  <si>
    <t>6045 DOLORES CAVERO DE GRAU</t>
  </si>
  <si>
    <t>JIRON MARIANO PASTOR SEVILLA ZONA K</t>
  </si>
  <si>
    <t>PADRE ILUMINATO</t>
  </si>
  <si>
    <t>AVENIDA PEDRO MIOTTA 180 ZONA B</t>
  </si>
  <si>
    <t>REPUBLICA DE BOLIVIA</t>
  </si>
  <si>
    <t>AVENIDA LOS ALAMOS S/N SECTOR 1</t>
  </si>
  <si>
    <t>VILLA EL SALVADOR</t>
  </si>
  <si>
    <t>6070 HEROES DEL ALTO CENEPA</t>
  </si>
  <si>
    <t>AVENIDA MODELO S/N SECTOR 1</t>
  </si>
  <si>
    <t>7072 SAN MARTIN DE PORRES</t>
  </si>
  <si>
    <t>AVENIDA REVOLUCION MZ A</t>
  </si>
  <si>
    <t>AVENIDA SAN JUAN 690 ZONA E</t>
  </si>
  <si>
    <t>AVENIDA NEPOMUCENO VARGAS CUADRA 3 S/N</t>
  </si>
  <si>
    <t>AVENIDA PRIMAVERA 1245</t>
  </si>
  <si>
    <t>REPUBLICA DEL ECUADOR</t>
  </si>
  <si>
    <t>AVENIDA 26 DE NOVIEMBRE</t>
  </si>
  <si>
    <t>FE Y ALEGRIA 17</t>
  </si>
  <si>
    <t>AVENIDA REVOLUCION S/N SECTOR 3</t>
  </si>
  <si>
    <t>FE Y ALEGRIA 24</t>
  </si>
  <si>
    <t>AVENIDA JOSE C MARIATEGUI CUADRA 28</t>
  </si>
  <si>
    <t>AVENIDA BILLINGHURSTH S/N ZONA D</t>
  </si>
  <si>
    <t>6066 VILLA EL SALVADOR</t>
  </si>
  <si>
    <t>AVENIDA LOS ALAMOS S/N SECTOR 2</t>
  </si>
  <si>
    <t>FE Y ALEGRIA 23</t>
  </si>
  <si>
    <t>AVENIDA GARCILASO DE LA VEGA 156</t>
  </si>
  <si>
    <t>AVENIDA EDILBERTO RAMOS JAVIER</t>
  </si>
  <si>
    <t>7035</t>
  </si>
  <si>
    <t>JIRON PUNO S/N MZ P LOTE 20 ZONA A</t>
  </si>
  <si>
    <t>6004 SANTIAGO ANTUNEZ DE MAYOLO</t>
  </si>
  <si>
    <t>MZ Ñ LOTE 03 SECTOR 5</t>
  </si>
  <si>
    <t>3056 GRAN BRETAÑA</t>
  </si>
  <si>
    <t>AVENIDA CORICANCHA 465</t>
  </si>
  <si>
    <t>UGEL 02 RÍMAC</t>
  </si>
  <si>
    <t>REPUBLICA DE COLOMBIA</t>
  </si>
  <si>
    <t>AVENIDA INDOAMERICA S/N</t>
  </si>
  <si>
    <t>3052</t>
  </si>
  <si>
    <t>JIRON LOS EUCALIPTOS 203</t>
  </si>
  <si>
    <t>JOSE GRANDA</t>
  </si>
  <si>
    <t>AVENIDA UNIVERSITARIA S/N</t>
  </si>
  <si>
    <t>3043 RAMON CASTILLA</t>
  </si>
  <si>
    <t>JIRON JOSE MARIA CORDOVA 3500</t>
  </si>
  <si>
    <t>3048 SANTIAGO ANTUNEZ DE MAYOLO</t>
  </si>
  <si>
    <t>AVENIDA LOS JAZMINES 385</t>
  </si>
  <si>
    <t>RICARDO BENTIN</t>
  </si>
  <si>
    <t>AVENIDA RICARDO BENTIN 391</t>
  </si>
  <si>
    <t>RIMAC</t>
  </si>
  <si>
    <t>ARGENTINA</t>
  </si>
  <si>
    <t>AVENIDA ALFONSO UGARTE 1011</t>
  </si>
  <si>
    <t>UGEL 03 BREÑA</t>
  </si>
  <si>
    <t>LIMA CERCADO</t>
  </si>
  <si>
    <t>PASAJE MARIANO MELGAR CUADRA 12 S/N</t>
  </si>
  <si>
    <t>BREÑA</t>
  </si>
  <si>
    <t>BRE¥A</t>
  </si>
  <si>
    <t>093 MANUELA FELICIA GOMEZ</t>
  </si>
  <si>
    <t>JIRON MENDOZA MERINO 522</t>
  </si>
  <si>
    <t>1120 PEDRO ADOLFO LABARTHE EFFIO</t>
  </si>
  <si>
    <t>AVENIDA MEXICO 2048</t>
  </si>
  <si>
    <t>2026 SIMON BOLIVAR</t>
  </si>
  <si>
    <t>PASAJE ELIAS AGUIRRE S/N MZ Ñ-2 ETAPA II</t>
  </si>
  <si>
    <t>UGEL 04 COMAS</t>
  </si>
  <si>
    <t>AUGUSTO B. LEGUIA</t>
  </si>
  <si>
    <t>AVENIDA BUENOS AIRES S/N</t>
  </si>
  <si>
    <t>PUENTE PIEDRA</t>
  </si>
  <si>
    <t>CORONEL JOSE GALVEZ</t>
  </si>
  <si>
    <t>JIRON MICAELA BASTIDAS 1199</t>
  </si>
  <si>
    <t>FE Y ALEGRIA 10</t>
  </si>
  <si>
    <t>AVENIDA ALFONSO UGARTE S/N</t>
  </si>
  <si>
    <t>3711 FE Y ALEGRIA 12</t>
  </si>
  <si>
    <t>FE Y ALEGRIA 11</t>
  </si>
  <si>
    <t>JIRON BERNARDO ALCEDO 400</t>
  </si>
  <si>
    <t>ESTADOS UNIDOS</t>
  </si>
  <si>
    <t>AVENIDA EL MAESTRO PERUANO S/N</t>
  </si>
  <si>
    <t>PRESENTACION DE MARIA 41</t>
  </si>
  <si>
    <t>AVENIDA CANADA 095</t>
  </si>
  <si>
    <t>3055 TUPAC AMARU</t>
  </si>
  <si>
    <t>AVENIDA JOSE PARDO 100</t>
  </si>
  <si>
    <t>FE Y ALEGRIA 13</t>
  </si>
  <si>
    <t>AVENIDA REVOLUCION S/N ZONA V</t>
  </si>
  <si>
    <t>ANDRES AVELINO CACERES DORREGARAY</t>
  </si>
  <si>
    <t>JIRON CIRO ALEGRIA S/N MZ Z ZONA I</t>
  </si>
  <si>
    <t>JESUS OBRERO</t>
  </si>
  <si>
    <t>AVENIDA REPUBLICA DEL PERU 862</t>
  </si>
  <si>
    <t>2075 CRISTO HIJO DE DIOS</t>
  </si>
  <si>
    <t>AVENIDA MILAGRO DE JESUS S/N</t>
  </si>
  <si>
    <t>JIRON BUSTAMANTE Y RIVERO S/N</t>
  </si>
  <si>
    <t>CARABAYLLO</t>
  </si>
  <si>
    <t>LA ALBORADA FRANCESA</t>
  </si>
  <si>
    <t>CALLE LAS FRESAS S/N MZ B2 ZONA B</t>
  </si>
  <si>
    <t>LUCYANA</t>
  </si>
  <si>
    <t>JIRON VICTOR HUMAREDA S/N MZ I LOTE 20</t>
  </si>
  <si>
    <t>3096 FRANZ TAMAYO SOLARES</t>
  </si>
  <si>
    <t>CALLE 7 MZ E-1 S/N</t>
  </si>
  <si>
    <t>3069 GENERALISIMO JOSE DE SAN MARTIN</t>
  </si>
  <si>
    <t>AVENIDA JULIO C TELLO 1RA CUADRA S/N</t>
  </si>
  <si>
    <t>ANCON</t>
  </si>
  <si>
    <t>8183 PITAGORAS</t>
  </si>
  <si>
    <t>CALLE 6 MZ Y1 S/N</t>
  </si>
  <si>
    <t>FE Y ALEGRIA 25</t>
  </si>
  <si>
    <t>HUASCAR S/N</t>
  </si>
  <si>
    <t>SAN JUAN DE LURIGANCHO</t>
  </si>
  <si>
    <t>UGEL 05 SAN JUAN DE LURIGANCHO</t>
  </si>
  <si>
    <t>0145 INDEPENDENCIA AMERICANA</t>
  </si>
  <si>
    <t>AVENIDA LOS NARDOS SECTOR B GRUPO 18</t>
  </si>
  <si>
    <t>ANTENOR ORREGO ESPINOZA</t>
  </si>
  <si>
    <t>AVENIDA GRAN CHIMU S/N</t>
  </si>
  <si>
    <t>0162 SAN JOSE OBRERO</t>
  </si>
  <si>
    <t>AVENIDA AMPLIACION S/N</t>
  </si>
  <si>
    <t>0163 CORONEL NESTOR ESCUDERO OTERO</t>
  </si>
  <si>
    <t>AVENIDA PROLONGACION WIESSE S/N</t>
  </si>
  <si>
    <t>0071 NUESTRA SEÑORA DE LA MERCED</t>
  </si>
  <si>
    <t>AVENIDA CANTO GRANDE S/N</t>
  </si>
  <si>
    <t>0143 SOLIDARIDAD II</t>
  </si>
  <si>
    <t>CAMPOY MZ G ZONA III</t>
  </si>
  <si>
    <t>1044 MARIA REICHE NEWMANN</t>
  </si>
  <si>
    <t>CALLE 21 MZ H4</t>
  </si>
  <si>
    <t>EL AGUSTINO</t>
  </si>
  <si>
    <t>134 RAMIRO PRIALE</t>
  </si>
  <si>
    <t>CALLE 7 DE JUNIO MZ A LOTE 49</t>
  </si>
  <si>
    <t>MANUEL GONZALEZ PRADA</t>
  </si>
  <si>
    <t>AVENIDA ANDRES A. CACERES S/N HUAYCAN ZONA O</t>
  </si>
  <si>
    <t>ATE</t>
  </si>
  <si>
    <t>UGEL 06 ATE</t>
  </si>
  <si>
    <t>VITARTE</t>
  </si>
  <si>
    <t>PLANTELES DE APLICACION DE UNE</t>
  </si>
  <si>
    <t>AVENIDA ENRIQUE GUZMAN Y VALLE S/N</t>
  </si>
  <si>
    <t>LURIGANCHO</t>
  </si>
  <si>
    <t>1252 SANTA ISABEL</t>
  </si>
  <si>
    <t>AVENIDA 10 DE ABRIL MZ A LOTE 1</t>
  </si>
  <si>
    <t>0065 MARISCAL ANDRES A. CACERES</t>
  </si>
  <si>
    <t>AVENIDA JOSE SANTOS CHOCANO S/N</t>
  </si>
  <si>
    <t>046 VICTOR RAUL HAYA DE LA TORRE</t>
  </si>
  <si>
    <t>1251 PERUANO SUIZO</t>
  </si>
  <si>
    <t>HIJOS DE APURIMAC</t>
  </si>
  <si>
    <t>133 JULIO CESAR TELLO</t>
  </si>
  <si>
    <t>AVENIDA FRANCISCO BOLOGNESI 1082</t>
  </si>
  <si>
    <t>SANTA ANITA</t>
  </si>
  <si>
    <t>129 YAMAGUCHI</t>
  </si>
  <si>
    <t>JIRON LOS CEDROS CUADEA 3 S/N</t>
  </si>
  <si>
    <t>JOSE DE LA RIVA AGUERO Y OSMA</t>
  </si>
  <si>
    <t>AVENIDA CARLOS ALCORTA 251</t>
  </si>
  <si>
    <t>CHORRILLOS</t>
  </si>
  <si>
    <t>UGEL 07 SAN BORJA</t>
  </si>
  <si>
    <t>7047 TACNA</t>
  </si>
  <si>
    <t>CALLE GARCIA Y GARCIA 140</t>
  </si>
  <si>
    <t>BARRANCO</t>
  </si>
  <si>
    <t>NUESTRA SEÑORA DE LOURDES</t>
  </si>
  <si>
    <t>AVENIDA ANGAMOS ESTE 1957</t>
  </si>
  <si>
    <t>SURQUILLO</t>
  </si>
  <si>
    <t>6050 JUANA ALARCO DE DAMMERT</t>
  </si>
  <si>
    <t>AVENIDA BENAVIDES 2315</t>
  </si>
  <si>
    <t>6097 MATEO PUMACAHUA</t>
  </si>
  <si>
    <t>AVENIDA SANTA ROSA S/N</t>
  </si>
  <si>
    <t>SANTIAGO DE SURCO</t>
  </si>
  <si>
    <t>MATEO PUMACAHUA</t>
  </si>
  <si>
    <t>6049 RICARDO PALMA</t>
  </si>
  <si>
    <t>AVENIDA ANGAMOS ESTE S/N</t>
  </si>
  <si>
    <t>LA DIVINA PROVIDENCIA</t>
  </si>
  <si>
    <t>AVENIDA ANGAMOS ESTE 2296</t>
  </si>
  <si>
    <t>LOS NATURALES</t>
  </si>
  <si>
    <t>AVENIDA LOS NATURALES S/N</t>
  </si>
  <si>
    <t>HUARAL</t>
  </si>
  <si>
    <t>UGEL 10 HUARAL</t>
  </si>
  <si>
    <t>GARCIA ALONSO</t>
  </si>
  <si>
    <t>21568 SANTA ROSA DE LIMA</t>
  </si>
  <si>
    <t>AUTOPISTA PANAMERICANA NORTE KM 85.5</t>
  </si>
  <si>
    <t>CHANCAY</t>
  </si>
  <si>
    <t>LOS LAURELES</t>
  </si>
  <si>
    <t>VIRGEN DE LA CANDELARIA</t>
  </si>
  <si>
    <t>CALLE LOS ARENALES 91.5</t>
  </si>
  <si>
    <t>LA CANDELARIA</t>
  </si>
  <si>
    <t>100</t>
  </si>
  <si>
    <t>CARRETERA HUARAL - LIMA KM 1</t>
  </si>
  <si>
    <t>JESUS DEL VALLE</t>
  </si>
  <si>
    <t>CET 34</t>
  </si>
  <si>
    <t>CALLE MARISCAL CACERES 162</t>
  </si>
  <si>
    <t>IMPERIAL C.N.I.</t>
  </si>
  <si>
    <t>SANTA ROSA HUALCARA</t>
  </si>
  <si>
    <t>IMPERIAL</t>
  </si>
  <si>
    <t>20354 MANUEL EMILIO SCORZA TORRES</t>
  </si>
  <si>
    <t>20329 JOSE CARLOS MARIATEGUI</t>
  </si>
  <si>
    <t>AVENIDA FLORIAN DIAZ 300</t>
  </si>
  <si>
    <t>20830 HEROES DEL CENEPA</t>
  </si>
  <si>
    <t>CALLE EL CARMEN 260</t>
  </si>
  <si>
    <t>20955-2 NACIONES UNIDAS</t>
  </si>
  <si>
    <t>JIRON LAS PONCEANAS S/N MZ A</t>
  </si>
  <si>
    <t>SAN ANTONIO</t>
  </si>
  <si>
    <t>SANTA CRUZ DE CAJAMARQUILLA</t>
  </si>
  <si>
    <t>SAN MATEO DE HUANCHOR</t>
  </si>
  <si>
    <t>JIRON LIMA 800</t>
  </si>
  <si>
    <t>20591 MARIA RECUAY</t>
  </si>
  <si>
    <t>JIRON DE LA CULTURA S/N</t>
  </si>
  <si>
    <t>SAN LORENZO DE QUINTI</t>
  </si>
  <si>
    <t>20615 SAN JERONIMO</t>
  </si>
  <si>
    <t>PARQUE PLAZA BOLOGNESI</t>
  </si>
  <si>
    <t>SURCO</t>
  </si>
  <si>
    <t>SAN JERONIMO DE SURCO</t>
  </si>
  <si>
    <t>JIRON IQUITOS S/N</t>
  </si>
  <si>
    <t>SAN DAMIAN</t>
  </si>
  <si>
    <t>20955-15</t>
  </si>
  <si>
    <t>LOS INCAS MZ A</t>
  </si>
  <si>
    <t>VI¥AS DE MEDIA LUNA</t>
  </si>
  <si>
    <t>20955-23 ANTENOR ORREGO ESPINOZA</t>
  </si>
  <si>
    <t>EL VALLE S/N</t>
  </si>
  <si>
    <t>PAMPA CANTO GRANDE / ANEXO 22</t>
  </si>
  <si>
    <t>FE Y ALEGRIA 35</t>
  </si>
  <si>
    <t>CALLE LAS ACACIAS S/N</t>
  </si>
  <si>
    <t>LAS GARDENIAS</t>
  </si>
  <si>
    <t>7213 PERUANO JAPONES</t>
  </si>
  <si>
    <t>AVENIDA 200 MILLAS S/N SECTOR 1</t>
  </si>
  <si>
    <t>FE Y ALEGRIA 3</t>
  </si>
  <si>
    <t>AVENIDA NEPOMUCENO VARGAS 567</t>
  </si>
  <si>
    <t>JOSE FAUSTINO SANCHEZ CARRION</t>
  </si>
  <si>
    <t>JIRON CASTILLA S/N</t>
  </si>
  <si>
    <t>LURIN</t>
  </si>
  <si>
    <t>LUCIE RYNNING DE ANTUNEZ DE MAYOLO</t>
  </si>
  <si>
    <t>JIRON ATAHUALPA 177</t>
  </si>
  <si>
    <t>3095 PERU KAWACHI</t>
  </si>
  <si>
    <t>LOS OLIVOS</t>
  </si>
  <si>
    <t>3033 ANDRES AVELINO CACERES</t>
  </si>
  <si>
    <t>JIRON PUNO 3379</t>
  </si>
  <si>
    <t>022 REPUBLICA DE GUATEMALA</t>
  </si>
  <si>
    <t>JIRON MANUEL PARDO 225</t>
  </si>
  <si>
    <t>BARTOLOME HERRERA</t>
  </si>
  <si>
    <t>AVENIDA LA MARINA CUADRA 12</t>
  </si>
  <si>
    <t>TERESA GONZALES DE FANNING</t>
  </si>
  <si>
    <t>AVENIDA FRANCISCO JAVIER MARIATEGUI 1063</t>
  </si>
  <si>
    <t>JESUS MARIA</t>
  </si>
  <si>
    <t>CRISTO DE LA PAZ</t>
  </si>
  <si>
    <t>AVENIDA LA PAZ 535</t>
  </si>
  <si>
    <t>COMERCIO 62 ALMIRANTE MIGUEL GRAU</t>
  </si>
  <si>
    <t>JIRON LEON PINELO 230</t>
  </si>
  <si>
    <t>3092 KUMAMOTO I</t>
  </si>
  <si>
    <t>AVENIDA 15 DE JUNIO S/N</t>
  </si>
  <si>
    <t>0130 HEROES DEL CENEPA</t>
  </si>
  <si>
    <t>JIRON LAS RIMARINAS</t>
  </si>
  <si>
    <t>0146 SU SANTIDAD JUAN PABLO II</t>
  </si>
  <si>
    <t>JIRON PARALELO S/N</t>
  </si>
  <si>
    <t>0152 JOSE CARLOS MARIATEGUI</t>
  </si>
  <si>
    <t>AVENIDA AMPLIACION OESTE S/N</t>
  </si>
  <si>
    <t>PABLO PATRON</t>
  </si>
  <si>
    <t>AVENIDA PROLONGACION BOLIVIA 679</t>
  </si>
  <si>
    <t>6085 BRIGIDA SILVA DE OCHOA</t>
  </si>
  <si>
    <t>AVENIDA ESCUELA MILITAR 851</t>
  </si>
  <si>
    <t>7034 ENRIQUE NERINI COLLAZOS</t>
  </si>
  <si>
    <t>AVENIDA NICARAGUA 370</t>
  </si>
  <si>
    <t>FE Y ALEGRIA 34</t>
  </si>
  <si>
    <t>AVENIDA VILCABAMBA MZ G8 LOTE ZONA</t>
  </si>
  <si>
    <t>AUGUSTO SALAZAR BONDY</t>
  </si>
  <si>
    <t>AVENIDA ROOSVELT 130</t>
  </si>
  <si>
    <t>20449 ANDRES DE LOS REYES</t>
  </si>
  <si>
    <t>AVENIDA GARCIA ALONSO S/N</t>
  </si>
  <si>
    <t>20955-19</t>
  </si>
  <si>
    <t>QUEBRADA CANTO GRANDE DE JICAMARCA S/N</t>
  </si>
  <si>
    <t>VALLE HERMOSO</t>
  </si>
  <si>
    <t>20945</t>
  </si>
  <si>
    <t>CARRETERA PANAMERICANA NORTE KM 168</t>
  </si>
  <si>
    <t>LA VILLA</t>
  </si>
  <si>
    <t>20955-29 LOS JAZMINES</t>
  </si>
  <si>
    <t>LOS JAZMINES</t>
  </si>
  <si>
    <t>GENARO HERRERA</t>
  </si>
  <si>
    <t>CALLE MOISES RENGIFO 601</t>
  </si>
  <si>
    <t>LORETO</t>
  </si>
  <si>
    <t>UCAYALI</t>
  </si>
  <si>
    <t>CONTAMANA</t>
  </si>
  <si>
    <t>UGEL UCAYALI-CONTAMANA</t>
  </si>
  <si>
    <t>DRE LORETO</t>
  </si>
  <si>
    <t>INDUSTRIAL 029</t>
  </si>
  <si>
    <t>AVENIDA ALFONSO UGARTE 916</t>
  </si>
  <si>
    <t>ALTO AMAZONAS</t>
  </si>
  <si>
    <t>YURIMAGUAS</t>
  </si>
  <si>
    <t>UGEL ALTO AMAZONAS-YURIMAGUAS</t>
  </si>
  <si>
    <t>60027</t>
  </si>
  <si>
    <t>CALLE JORGE SIBINA 24</t>
  </si>
  <si>
    <t>MAYNAS</t>
  </si>
  <si>
    <t>UGEL MAYNAS</t>
  </si>
  <si>
    <t>SANTA CLARA</t>
  </si>
  <si>
    <t>COLEGIO NACIONAL IQUITOS</t>
  </si>
  <si>
    <t>AVENIDA ABELARDO QUIÑONES KM 1.5</t>
  </si>
  <si>
    <t>TENIENTE MANUEL CLAVERO MUGA</t>
  </si>
  <si>
    <t>AVENIDA TRUJILLO 745</t>
  </si>
  <si>
    <t>PUNCHANA</t>
  </si>
  <si>
    <t>ELZEARIO MAC DONALD</t>
  </si>
  <si>
    <t>CALLE PEVAS S/N</t>
  </si>
  <si>
    <t>MARISCAL RAMON CASTILLA</t>
  </si>
  <si>
    <t>PEBAS</t>
  </si>
  <si>
    <t>UGEL RAMÓN CASTILLA-CABALLOCOCHA</t>
  </si>
  <si>
    <t>MARISCAL OSCAR R. BENAVIDES</t>
  </si>
  <si>
    <t>AVENIDA MARISCAL CACERES 1459</t>
  </si>
  <si>
    <t>IQUITOS</t>
  </si>
  <si>
    <t>60239</t>
  </si>
  <si>
    <t>RIO AMAZONAS</t>
  </si>
  <si>
    <t>JIRON PUERTO INDUSTRIAL S/N</t>
  </si>
  <si>
    <t>DATEM DEL MARAÑON</t>
  </si>
  <si>
    <t>PASTAZA</t>
  </si>
  <si>
    <t>UGEL ALTO AMAZONAS-SAN LORENZO</t>
  </si>
  <si>
    <t>PUERTO INDUSTRIAL</t>
  </si>
  <si>
    <t>JESUS NAZARENO</t>
  </si>
  <si>
    <t>JIRON MARAÑON 1170</t>
  </si>
  <si>
    <t>AGROPECUARIO 110</t>
  </si>
  <si>
    <t>AVENIDA LAS AMERICAS 5TA CUADRA</t>
  </si>
  <si>
    <t>NUESTRA SEÑORA DE GUADALUPE</t>
  </si>
  <si>
    <t>CARRETERA HAYA DE LA TORRE S/N</t>
  </si>
  <si>
    <t>PAMPA HERMOSA</t>
  </si>
  <si>
    <t>VALENTIN DE URIARTE</t>
  </si>
  <si>
    <t>JEBEROS</t>
  </si>
  <si>
    <t>CALLE PASTAZA S/N</t>
  </si>
  <si>
    <t>RIO YURAPAGA</t>
  </si>
  <si>
    <t>MANSERICHE</t>
  </si>
  <si>
    <t>SANT A ROSA DE PIJUAYAL</t>
  </si>
  <si>
    <t>INKA MANKO KALI</t>
  </si>
  <si>
    <t>CARRETERA IQUITOS - NAUTA KM 1</t>
  </si>
  <si>
    <t>RIO HUALLAGA</t>
  </si>
  <si>
    <t>60259</t>
  </si>
  <si>
    <t>SAN PABLO</t>
  </si>
  <si>
    <t>60638</t>
  </si>
  <si>
    <t>SANTA ELENA</t>
  </si>
  <si>
    <t>REQUENA</t>
  </si>
  <si>
    <t>ALTO TAPICHE</t>
  </si>
  <si>
    <t>UGEL REQUENA</t>
  </si>
  <si>
    <t>601060</t>
  </si>
  <si>
    <t>RIO YUBINETO</t>
  </si>
  <si>
    <t>PUTUMAYO</t>
  </si>
  <si>
    <t>TENIENTE MANUEL CLAVERO</t>
  </si>
  <si>
    <t>UGEL PUTUMAYO</t>
  </si>
  <si>
    <t>MUNICHIS</t>
  </si>
  <si>
    <t>AVENIDA ASCENCIO RIVERA CASTILLO S/N</t>
  </si>
  <si>
    <t>64479 PASTOR VALENCIA PEÑA - BILINGUE INTERCULTURAL</t>
  </si>
  <si>
    <t>LAGO CUSHILLO COCHA</t>
  </si>
  <si>
    <t>CUSHILLO COCHA</t>
  </si>
  <si>
    <t>BORJA</t>
  </si>
  <si>
    <t>RIO MARAÑON</t>
  </si>
  <si>
    <t>VALLE DEL ZAPOTE</t>
  </si>
  <si>
    <t>RIO HUALLAGA-QUEBRADA ZAPOTE</t>
  </si>
  <si>
    <t>SAN PEDRO DE ZAPOTE</t>
  </si>
  <si>
    <t>JUAN ESPIRITU SALINAS ACHO - CUIPARI</t>
  </si>
  <si>
    <t>RIO HUALLAGA-LAGO CUIPARI</t>
  </si>
  <si>
    <t>TENIENTE CESAR LOPEZ ROJAS</t>
  </si>
  <si>
    <t>CUIPARI</t>
  </si>
  <si>
    <t>6010120</t>
  </si>
  <si>
    <t>CALLE ARGENTINA - 2 DE MAYO S/N</t>
  </si>
  <si>
    <t>RIO PASTAZA</t>
  </si>
  <si>
    <t>ULLPAYACU</t>
  </si>
  <si>
    <t>64478 BILINGUE INTERCULTURAL</t>
  </si>
  <si>
    <t>QUEBRADA CALLURU</t>
  </si>
  <si>
    <t>YAVARI</t>
  </si>
  <si>
    <t>BELLAVISTA CALLARU</t>
  </si>
  <si>
    <t>61023 ROSA LICENIA VELA PINEDO DE COSTA</t>
  </si>
  <si>
    <t>CALLE TACNA 750</t>
  </si>
  <si>
    <t>NAUTA</t>
  </si>
  <si>
    <t>UGEL LORETO - NAUTA</t>
  </si>
  <si>
    <t>RIO MORONA</t>
  </si>
  <si>
    <t>MORONA</t>
  </si>
  <si>
    <t>PUERTO AMERICA</t>
  </si>
  <si>
    <t>PALMICHE</t>
  </si>
  <si>
    <t>QDA SILLAY</t>
  </si>
  <si>
    <t>CAHUAPANAS</t>
  </si>
  <si>
    <t>60678</t>
  </si>
  <si>
    <t>HUATAPI</t>
  </si>
  <si>
    <t>CAPELO</t>
  </si>
  <si>
    <t>SAN JUAN BAUTISTA LA SALLE</t>
  </si>
  <si>
    <t>PETROPERU</t>
  </si>
  <si>
    <t>601376</t>
  </si>
  <si>
    <t>CAPITAN CLAVERO</t>
  </si>
  <si>
    <t>SAQUENA</t>
  </si>
  <si>
    <t>60720</t>
  </si>
  <si>
    <t>RIO UCAYALI</t>
  </si>
  <si>
    <t>MAQUIA</t>
  </si>
  <si>
    <t>NUEVO CARACHAMA</t>
  </si>
  <si>
    <t>PUERTO PERU</t>
  </si>
  <si>
    <t>RIO SHANUSI_QUEBRADA YANAYACU</t>
  </si>
  <si>
    <t>601582 AGUSTIN RIVAS VASQUEZ</t>
  </si>
  <si>
    <t>CALLE ALAYZA PAZ SOLDAN</t>
  </si>
  <si>
    <t>FERNANDO LORES</t>
  </si>
  <si>
    <t>TAMSHIYACU</t>
  </si>
  <si>
    <t>SARAMIRIZA</t>
  </si>
  <si>
    <t>CARRETERA YURIMAGUAS - TARAPOTO KM.40</t>
  </si>
  <si>
    <t>CESAR CALVO DE ARAUJO</t>
  </si>
  <si>
    <t>RIO PARANAPURA</t>
  </si>
  <si>
    <t>SANTA LUCIA</t>
  </si>
  <si>
    <t>JUAN DANIEL DEL AGUILA VELASQUEZ</t>
  </si>
  <si>
    <t>RIO AYPENA</t>
  </si>
  <si>
    <t>NUEVA VIDA</t>
  </si>
  <si>
    <t>RIO PARANAPUA</t>
  </si>
  <si>
    <t>BALSAPUERTO</t>
  </si>
  <si>
    <t>6010167</t>
  </si>
  <si>
    <t>NUEVO SAN JOSE</t>
  </si>
  <si>
    <t>PROVIDENCIA</t>
  </si>
  <si>
    <t>AMALIA DEL AGUILA VELASQUEZ</t>
  </si>
  <si>
    <t>CALLE AVIACION S/N</t>
  </si>
  <si>
    <t>62283</t>
  </si>
  <si>
    <t>JIRON MARAÑON 1660</t>
  </si>
  <si>
    <t>HUACACHINA</t>
  </si>
  <si>
    <t>CARRETERA YURIMAGUAS - TARAPOTO KM.30</t>
  </si>
  <si>
    <t>60718</t>
  </si>
  <si>
    <t>POLO SUR</t>
  </si>
  <si>
    <t>60240 - BILINGUE INTERCULTURAL</t>
  </si>
  <si>
    <t>RIO AMPIYACU</t>
  </si>
  <si>
    <t>BORAS DE PUCAURQUILLO</t>
  </si>
  <si>
    <t>60066 VIRGEN DE LOURDES</t>
  </si>
  <si>
    <t>QUEBRADA YANASHI - RIO AMAZONAS</t>
  </si>
  <si>
    <t>LAS AMAZONAS</t>
  </si>
  <si>
    <t>YANASHI</t>
  </si>
  <si>
    <t>60032</t>
  </si>
  <si>
    <t>RIO ITAYA</t>
  </si>
  <si>
    <t>BELEN</t>
  </si>
  <si>
    <t>SAN JUAN DE MUNICH</t>
  </si>
  <si>
    <t>60531 RVDO P. AGUSTIN ALCALA FERNANDEZ</t>
  </si>
  <si>
    <t>PARINARI</t>
  </si>
  <si>
    <t>SANTA RITA DE CASTILLA</t>
  </si>
  <si>
    <t>CALLE DOS DE MAYO 1420</t>
  </si>
  <si>
    <t>60084 CESAR VALLEJO</t>
  </si>
  <si>
    <t>RIO NAPO</t>
  </si>
  <si>
    <t>MAZAN</t>
  </si>
  <si>
    <t>60872 ROSA MARIA SILVA DE NOGUEIRA</t>
  </si>
  <si>
    <t>SAN REGIS</t>
  </si>
  <si>
    <t>60544 ELIAS AGUIRRE ROMERO</t>
  </si>
  <si>
    <t>SAN JOAQUIN DE OMAGUAS</t>
  </si>
  <si>
    <t>RAUL VALDEZ GORDON</t>
  </si>
  <si>
    <t>MARGEN IZQUIERDO RIO UCAYALI</t>
  </si>
  <si>
    <t>APOLINARIO RAMIREZ PENA-B</t>
  </si>
  <si>
    <t>CALLE JOSE ROJAS S/N</t>
  </si>
  <si>
    <t>PADRE MARQUEZ</t>
  </si>
  <si>
    <t>PAOYHAN</t>
  </si>
  <si>
    <t>60188 SIMON BOLIVAR</t>
  </si>
  <si>
    <t>CALLE PUTUMAYO CUADRA 26</t>
  </si>
  <si>
    <t>60191</t>
  </si>
  <si>
    <t>CALLE 7 DE JUNIO S/N</t>
  </si>
  <si>
    <t>ALTO NANAY</t>
  </si>
  <si>
    <t>DIAMANTE AZUL</t>
  </si>
  <si>
    <t>60904 TNTE. CESAR A. LOPEZ ROJAS</t>
  </si>
  <si>
    <t>RIO CORRIENTES</t>
  </si>
  <si>
    <t>TROMPETEROS</t>
  </si>
  <si>
    <t>VILLA TROMPETEROS</t>
  </si>
  <si>
    <t>64473 BILINGUE INTERCULTURAL</t>
  </si>
  <si>
    <t>RIO YAHUASYACU</t>
  </si>
  <si>
    <t>BORAS DE BRILLO NUEVO</t>
  </si>
  <si>
    <t>SAN LUIS-B</t>
  </si>
  <si>
    <t>SAN LUIS DE CHARASMANA</t>
  </si>
  <si>
    <t>60244 ANDRES ABELINO CACERES</t>
  </si>
  <si>
    <t>60262</t>
  </si>
  <si>
    <t>60063</t>
  </si>
  <si>
    <t>SANTA MARIA DEL AMAZONAS</t>
  </si>
  <si>
    <t>60064</t>
  </si>
  <si>
    <t>SANTA MARIA DE OJEAL</t>
  </si>
  <si>
    <t>LUIS ALBERTO SANCHEZ SANCHEZ</t>
  </si>
  <si>
    <t>ALTO PERILLO</t>
  </si>
  <si>
    <t>60594 JOSE ABELARDO QUIÑONES GONZALES</t>
  </si>
  <si>
    <t>URARINAS</t>
  </si>
  <si>
    <t>MAYPUCO</t>
  </si>
  <si>
    <t>SARAYACU</t>
  </si>
  <si>
    <t>60695 NUESTRA SEÑORA DE AMAZONAS</t>
  </si>
  <si>
    <t>RIO MARAÑON S/N</t>
  </si>
  <si>
    <t>60585</t>
  </si>
  <si>
    <t>SAN JOSE DE PARINARI</t>
  </si>
  <si>
    <t>60588</t>
  </si>
  <si>
    <t>LAGO SAMIRIA</t>
  </si>
  <si>
    <t>SAN MARTIN DE TIPISHCA</t>
  </si>
  <si>
    <t>601331</t>
  </si>
  <si>
    <t>CARRETERA IQUITOS - NAUTA KM 32</t>
  </si>
  <si>
    <t>13 DE FEBRERO</t>
  </si>
  <si>
    <t>60242 ARMANDO VALDEZ VILLACREZ</t>
  </si>
  <si>
    <t>SAN JOSE DE COCHIQUINAS</t>
  </si>
  <si>
    <t>60775 HECTOR ISUIZA HIDALGO</t>
  </si>
  <si>
    <t>SAN JUAN DE PURITANA</t>
  </si>
  <si>
    <t>60589</t>
  </si>
  <si>
    <t>AVENIDA MORALES BERMUDES S/N</t>
  </si>
  <si>
    <t>SAN JOSE DE SARAMURO</t>
  </si>
  <si>
    <t>64633-B - BASILIO FLORES SHAHUANO</t>
  </si>
  <si>
    <t>LIBERTADOR</t>
  </si>
  <si>
    <t>MIGUEL MAGIN MAYNAS-B</t>
  </si>
  <si>
    <t>LAGO CHIA TIPISHCA</t>
  </si>
  <si>
    <t>CANAAN DE CHIA TIPISHCA</t>
  </si>
  <si>
    <t>601014</t>
  </si>
  <si>
    <t>ISLA SANTA ROSA</t>
  </si>
  <si>
    <t>ESTEBAN QUEVEDO CHAVEZ</t>
  </si>
  <si>
    <t>MARGEN IZQUIERDA RIO UCAYALI</t>
  </si>
  <si>
    <t>PUERTO ESPERANZA</t>
  </si>
  <si>
    <t>ANGEL SANCHEZ VARGAS-B</t>
  </si>
  <si>
    <t>ROABOYA NATIVA</t>
  </si>
  <si>
    <t>60024 SAN JUAN DE MIRAFLORES</t>
  </si>
  <si>
    <t>AVENIDA ABELARDO QUIÑONES KM 4.5</t>
  </si>
  <si>
    <t>6010230 BARBARA D'ACHILLE</t>
  </si>
  <si>
    <t>CARRETERA IQUITOS - NAUTA KM. 39</t>
  </si>
  <si>
    <t>NUEVO HORIZONTE</t>
  </si>
  <si>
    <t>61164 PS</t>
  </si>
  <si>
    <t>PUERTO ISLANDIA</t>
  </si>
  <si>
    <t>60133</t>
  </si>
  <si>
    <t>CARRETERA IQUITOS - NAUTA KM 57</t>
  </si>
  <si>
    <t>CAHUIDE</t>
  </si>
  <si>
    <t>60065</t>
  </si>
  <si>
    <t>SANTA CLARA DE OJEAL</t>
  </si>
  <si>
    <t>60057 PETRONILA PEREDA DE FERRANDO</t>
  </si>
  <si>
    <t>AVENIDA LA MARINA KM 4.5</t>
  </si>
  <si>
    <t>6010231</t>
  </si>
  <si>
    <t>CARRETERA IQUITOS - NAUTA 41</t>
  </si>
  <si>
    <t>EX PETROLEROS I ZONA</t>
  </si>
  <si>
    <t>APLICACION UNAP</t>
  </si>
  <si>
    <t>A2</t>
  </si>
  <si>
    <t>60536</t>
  </si>
  <si>
    <t>9 DE OCTUBRE</t>
  </si>
  <si>
    <t>60250</t>
  </si>
  <si>
    <t>TRIUNFO</t>
  </si>
  <si>
    <t>60082</t>
  </si>
  <si>
    <t>PUERTO ALEGRIA</t>
  </si>
  <si>
    <t>JUAN ODICIO BURGA</t>
  </si>
  <si>
    <t>SETURIA</t>
  </si>
  <si>
    <t>PUERTO ORIENTE</t>
  </si>
  <si>
    <t>64263 ALFREDO VARGAS GUERRA</t>
  </si>
  <si>
    <t>JIRON ZAPATA S/N</t>
  </si>
  <si>
    <t>VARGAS GUERRA</t>
  </si>
  <si>
    <t>ORELLANA</t>
  </si>
  <si>
    <t>LEONCIO GARCIA BARDALES</t>
  </si>
  <si>
    <t>ARTURO RUIZ REATEGUI</t>
  </si>
  <si>
    <t>HOLANDA</t>
  </si>
  <si>
    <t>601515</t>
  </si>
  <si>
    <t>AVENIDA LA PRINCIPAL/PROLONG MOORE S/N</t>
  </si>
  <si>
    <t>64220</t>
  </si>
  <si>
    <t>INAHUAYA</t>
  </si>
  <si>
    <t>60867</t>
  </si>
  <si>
    <t>RIO MARAÑON - RIO SAMIRIA</t>
  </si>
  <si>
    <t>SAN JOSE DE SAMIRIA</t>
  </si>
  <si>
    <t>HUAÑUNA</t>
  </si>
  <si>
    <t>HUA¥UNA</t>
  </si>
  <si>
    <t>CPED - 6010214</t>
  </si>
  <si>
    <t>RIO YAVARI</t>
  </si>
  <si>
    <t>BUEN SUCESO</t>
  </si>
  <si>
    <t>601450</t>
  </si>
  <si>
    <t>60275 RICARDO CRUZ FERNANDEZ</t>
  </si>
  <si>
    <t>RONDIÑA I ZONA</t>
  </si>
  <si>
    <t>RONDI¥A ZONA 1</t>
  </si>
  <si>
    <t>6010187 SAN FELIPE DEL AMAZONAS</t>
  </si>
  <si>
    <t>SAN FELIPE DEL AMAZONAS</t>
  </si>
  <si>
    <t>BEIRUTH</t>
  </si>
  <si>
    <t>61201 CONSTANTINO VISALOTE HUAMAN</t>
  </si>
  <si>
    <t>JIRON DOS DE MAYO S/N</t>
  </si>
  <si>
    <t>6010321 VIRGEN ROSA MISTICA</t>
  </si>
  <si>
    <t>CALLE PROLONGACION 28 DE JULIO</t>
  </si>
  <si>
    <t>60557</t>
  </si>
  <si>
    <t>LISBOA</t>
  </si>
  <si>
    <t>601087 SANTA ELENA DE IMASA</t>
  </si>
  <si>
    <t>AGUILA CONDOR</t>
  </si>
  <si>
    <t>CALLE VICTOR ALVAN CABALLERO</t>
  </si>
  <si>
    <t>CARLOS FERMIN FITZCARRALD</t>
  </si>
  <si>
    <t>AVENIDA MADRE DE DIOS CUADRA 4</t>
  </si>
  <si>
    <t>MADRE DE DIOS</t>
  </si>
  <si>
    <t>TAMBOPATA</t>
  </si>
  <si>
    <t>UGEL TAMBOPATA</t>
  </si>
  <si>
    <t>DRE MADRE DE DIOS</t>
  </si>
  <si>
    <t>PUERTO MALDONADO</t>
  </si>
  <si>
    <t>CORONEL MANUEL C. DE LA TORRE</t>
  </si>
  <si>
    <t>AVENIDA DANIEL BECERRA OCAMPO S/N</t>
  </si>
  <si>
    <t>MOQUEGUA</t>
  </si>
  <si>
    <t>MARISCAL NIETO</t>
  </si>
  <si>
    <t>UGEL MARISCAL NIETO</t>
  </si>
  <si>
    <t>DRE MOQUEGUA</t>
  </si>
  <si>
    <t>TECNICO AGROPECUARIO DE MOQUEGUA</t>
  </si>
  <si>
    <t>CARRETERA LA PAZ</t>
  </si>
  <si>
    <t>YAROVICO/FUNDO YAROVICO</t>
  </si>
  <si>
    <t>ALMTE. MIGUEL GRAU SEMINARIO</t>
  </si>
  <si>
    <t>AVENIDA PROMUVI II - PAMPA INALAMBRICA S/N</t>
  </si>
  <si>
    <t>ILO</t>
  </si>
  <si>
    <t>UGEL ILO</t>
  </si>
  <si>
    <t>CARLOS A. VELASQUEZ</t>
  </si>
  <si>
    <t>AVENIDA ANDRES A. CACERES S/N</t>
  </si>
  <si>
    <t>PACOCHA</t>
  </si>
  <si>
    <t>FE Y ALEGRIA 52</t>
  </si>
  <si>
    <t>AVENIDA 24 DE OCTUBRE S/N MZ F</t>
  </si>
  <si>
    <t>53 SAN FRANCISCO DE ASIS</t>
  </si>
  <si>
    <t>CARRETERA MIRAFLORES KM 3.5</t>
  </si>
  <si>
    <t>PASCO</t>
  </si>
  <si>
    <t>OXAPAMPA</t>
  </si>
  <si>
    <t>UGEL OXAPAMPA</t>
  </si>
  <si>
    <t>DRE PASCO</t>
  </si>
  <si>
    <t>35005 RVDO. PADRE BARDO BAYERLE</t>
  </si>
  <si>
    <t>JIRON MULLEMBRUCK CUADRA 6 S/N</t>
  </si>
  <si>
    <t>34300 MIGUEL SEBASTIAN LOPEZ</t>
  </si>
  <si>
    <t>CARRETERA MARGINAL KM 13</t>
  </si>
  <si>
    <t>VILLA RICA</t>
  </si>
  <si>
    <t>ÑAGAZU</t>
  </si>
  <si>
    <t>34232 PEDRO RUIZ GALLO</t>
  </si>
  <si>
    <t>AVENIDA PUERTO BERMUDEZ 618</t>
  </si>
  <si>
    <t>34618 REMIGIO MORALES BERMUDEZ</t>
  </si>
  <si>
    <t>AVENIDA REMIGIO MORALES BERMUDEZ S/N</t>
  </si>
  <si>
    <t>PUERTO BERMUDEZ</t>
  </si>
  <si>
    <t>31 NUESTRA SEÑORA DEL CARMEN</t>
  </si>
  <si>
    <t>AVENIDA LOS INCAS S/N</t>
  </si>
  <si>
    <t>YANACANCHA</t>
  </si>
  <si>
    <t>UGEL PASCO</t>
  </si>
  <si>
    <t>SAN JUAN PAMPA</t>
  </si>
  <si>
    <t>6 DE DICIEMBRE</t>
  </si>
  <si>
    <t>JIRON TACNA 301</t>
  </si>
  <si>
    <t>CHAUPIMARCA</t>
  </si>
  <si>
    <t>CERRO DE PASCO</t>
  </si>
  <si>
    <t>39 GERARDO PATIÑO LOPEZ</t>
  </si>
  <si>
    <t>03 ANTENOR RIZO PATRON LEQUERICA</t>
  </si>
  <si>
    <t>PLAZA DANIEL ALCIDES CARRION 171</t>
  </si>
  <si>
    <t>44 ROGELIO MENDOZA CABALLERO</t>
  </si>
  <si>
    <t>HACIENDA CUNYAC</t>
  </si>
  <si>
    <t>HUACHON</t>
  </si>
  <si>
    <t>CUNYAG</t>
  </si>
  <si>
    <t>34024 AGROINDUSTRIAL</t>
  </si>
  <si>
    <t>JIRON RICARDO LA JARA S/N</t>
  </si>
  <si>
    <t>PAUCARTAMBO</t>
  </si>
  <si>
    <t>ALBERTO BENAVIDES DE LA QUITANA</t>
  </si>
  <si>
    <t>ANDACHACA</t>
  </si>
  <si>
    <t>YANAHUANCA</t>
  </si>
  <si>
    <t>UGEL DANIEL ALCIDES CARRIÓN</t>
  </si>
  <si>
    <t>JIRON MIGUEL GRAU S/N</t>
  </si>
  <si>
    <t>MAESTRA CAROLINA EGG</t>
  </si>
  <si>
    <t>POZUZO</t>
  </si>
  <si>
    <t>AGROPECUARIO 13</t>
  </si>
  <si>
    <t>CALLE CENTENARIO S/N</t>
  </si>
  <si>
    <t>PIURA</t>
  </si>
  <si>
    <t>HUANCABAMBA</t>
  </si>
  <si>
    <t>UGEL HUANCABAMBA</t>
  </si>
  <si>
    <t>DRE PIURA</t>
  </si>
  <si>
    <t>JAVIER PEREZ DE CUELLAR</t>
  </si>
  <si>
    <t>JICATE</t>
  </si>
  <si>
    <t>AVENIDA SANTUARIO S/N</t>
  </si>
  <si>
    <t>SONDORILLO</t>
  </si>
  <si>
    <t>PEDRO POTENCIANO CHOQUEHUANCA</t>
  </si>
  <si>
    <t>ULPAMACHE</t>
  </si>
  <si>
    <t>ALMIRANTE MIGUEL GRAU Y SEMINARIO</t>
  </si>
  <si>
    <t>SAPALACHE</t>
  </si>
  <si>
    <t>EL CARMEN DE LA FRONTERA</t>
  </si>
  <si>
    <t>NUESTRA.SEÑORA.DEL PERPETUO SOCORRO</t>
  </si>
  <si>
    <t>ÑANGALI S/N</t>
  </si>
  <si>
    <t>¥ANGALI</t>
  </si>
  <si>
    <t>JUZGARA</t>
  </si>
  <si>
    <t>14458 SAN ANTONIO DE PADUA</t>
  </si>
  <si>
    <t>14472 VIRGEN DE LAS MERCEDES</t>
  </si>
  <si>
    <t>SHAPAYA</t>
  </si>
  <si>
    <t>14469</t>
  </si>
  <si>
    <t>SICCE QUISTERIOS</t>
  </si>
  <si>
    <t>AGROPECUARIO 33 AMAUTA</t>
  </si>
  <si>
    <t>CHULUCANAS</t>
  </si>
  <si>
    <t>MORROPON</t>
  </si>
  <si>
    <t>UGEL CHULUCANAS</t>
  </si>
  <si>
    <t>INIF 40 ISOLINA BACA HAZ</t>
  </si>
  <si>
    <t>CALLE LIBERTDAD 101</t>
  </si>
  <si>
    <t>ALEJANDRO TABOADA</t>
  </si>
  <si>
    <t>AVENIDA CEMENTERIO S/N</t>
  </si>
  <si>
    <t>TALARA</t>
  </si>
  <si>
    <t>PARIÑAS</t>
  </si>
  <si>
    <t>UGEL TALARA</t>
  </si>
  <si>
    <t>AVENIDA SAN MARTIN 755</t>
  </si>
  <si>
    <t>UGEL PIURA</t>
  </si>
  <si>
    <t>AVENIDA GULMAN 100</t>
  </si>
  <si>
    <t>JORGE BASADRE</t>
  </si>
  <si>
    <t>AVENIDA GRAU 2980</t>
  </si>
  <si>
    <t>FE Y ALEGRIA 15</t>
  </si>
  <si>
    <t>CALLE E S/N</t>
  </si>
  <si>
    <t>JOSE CAYETANO HEREDIA</t>
  </si>
  <si>
    <t>PASAJE QUINCE S/N</t>
  </si>
  <si>
    <t>CATACAOS</t>
  </si>
  <si>
    <t>HUARMACA</t>
  </si>
  <si>
    <t>UGEL HUARMACA</t>
  </si>
  <si>
    <t>AREAS TECNICAS</t>
  </si>
  <si>
    <t>CONGOÑA</t>
  </si>
  <si>
    <t>CONGO¥A</t>
  </si>
  <si>
    <t>14580 HORACIO ZEVALLOS GAMEZ</t>
  </si>
  <si>
    <t>HINTON</t>
  </si>
  <si>
    <t>SUCCHIRCA</t>
  </si>
  <si>
    <t>MANUEL ANTONIO MESONES MURO</t>
  </si>
  <si>
    <t>CARRETERA LIMON DE PORCUYA KM. 38</t>
  </si>
  <si>
    <t>LIMON DE PORCUYA</t>
  </si>
  <si>
    <t>EMILIO ESPINOZA</t>
  </si>
  <si>
    <t>CALLE 22 DE AGOSTO S/N</t>
  </si>
  <si>
    <t>CANCHAQUE</t>
  </si>
  <si>
    <t>SAN MIGUEL ARCANGEL</t>
  </si>
  <si>
    <t>CALLE CIRCUNVALACION S/N</t>
  </si>
  <si>
    <t>SAN MIGUEL DE EL FAIQUE</t>
  </si>
  <si>
    <t>14578</t>
  </si>
  <si>
    <t>LOMA LARGA</t>
  </si>
  <si>
    <t>AYABACA</t>
  </si>
  <si>
    <t>SUYO</t>
  </si>
  <si>
    <t>UGEL TAMBOGRANDE</t>
  </si>
  <si>
    <t>CASERIO SARAYUYO S.N</t>
  </si>
  <si>
    <t>SARAYUYO</t>
  </si>
  <si>
    <t>INA 96</t>
  </si>
  <si>
    <t>JIRON 11 DE JUNIO S/N</t>
  </si>
  <si>
    <t>LAS LOMAS</t>
  </si>
  <si>
    <t>AVENIDA REFORMA AGRARIA S/N</t>
  </si>
  <si>
    <t>TAMBO GRANDE</t>
  </si>
  <si>
    <t>LA CRUCETA</t>
  </si>
  <si>
    <t>INA 54</t>
  </si>
  <si>
    <t>ALAMEDA ALBERTO FUJIMORI FUJIMORI S/N</t>
  </si>
  <si>
    <t>EL HUERTO</t>
  </si>
  <si>
    <t>15034</t>
  </si>
  <si>
    <t>SAN ISIDRO II</t>
  </si>
  <si>
    <t>MANUEL ODRIA AMORETTI</t>
  </si>
  <si>
    <t>CHIPILLICO</t>
  </si>
  <si>
    <t>14926</t>
  </si>
  <si>
    <t>EL PARTIDOR</t>
  </si>
  <si>
    <t>HUALTACO II</t>
  </si>
  <si>
    <t>HUALTACO 2</t>
  </si>
  <si>
    <t>TECNICO MARIA TERESA DE JESUS GERHARDINGER</t>
  </si>
  <si>
    <t>CENTRO POBLADO TEJEDORES</t>
  </si>
  <si>
    <t>TEJEDORES BAJO</t>
  </si>
  <si>
    <t>15191 NUESTRA SEÑORA DE LOURDES</t>
  </si>
  <si>
    <t>OLIVARES SAN FERNANDO</t>
  </si>
  <si>
    <t>SERRAN S/N</t>
  </si>
  <si>
    <t>SALITRAL</t>
  </si>
  <si>
    <t>UGEL MORROPÓN</t>
  </si>
  <si>
    <t>SERRAN</t>
  </si>
  <si>
    <t>TEC AGROP NESTOR MARTOS GARRIDO</t>
  </si>
  <si>
    <t>EL PAPAYO S/N</t>
  </si>
  <si>
    <t>LALAQUIZ</t>
  </si>
  <si>
    <t>EL PAPAYO</t>
  </si>
  <si>
    <t>CALLE EL COMPLEJO S/N</t>
  </si>
  <si>
    <t>SAN JUAN DE BIGOTE</t>
  </si>
  <si>
    <t>HACIENDA BIGOTE</t>
  </si>
  <si>
    <t>LA QUEMAZON S/N</t>
  </si>
  <si>
    <t>QUEMAZON</t>
  </si>
  <si>
    <t>MAURO REYNALDO GIRALDO ROMERO</t>
  </si>
  <si>
    <t>CALLE COMERCIO 378</t>
  </si>
  <si>
    <t>15069 ALMIRANTE MIGUEL GRAU</t>
  </si>
  <si>
    <t>CIENEGUILLO SUR ALTO</t>
  </si>
  <si>
    <t>SULLANA</t>
  </si>
  <si>
    <t>UGEL SULLANA</t>
  </si>
  <si>
    <t>CIENEGUILLO SUR</t>
  </si>
  <si>
    <t>CARLOS AUGUSTO SALAVERRY</t>
  </si>
  <si>
    <t>PLAZA EDUCADORES</t>
  </si>
  <si>
    <t>FE Y ALEGRIA 18</t>
  </si>
  <si>
    <t>CALLE AUGUSTO B. LEGUIA 900</t>
  </si>
  <si>
    <t>14993 SAGRADA FAMILIA</t>
  </si>
  <si>
    <t>CARRETERA CIENEGUILLO CENTRO S/N</t>
  </si>
  <si>
    <t>INIF 48</t>
  </si>
  <si>
    <t>AVENIDA JOSE DE LAMA 2302</t>
  </si>
  <si>
    <t>MARIA LUISA SEMINARIO CAMPOS</t>
  </si>
  <si>
    <t>LA MARGARITA</t>
  </si>
  <si>
    <t>QUERECOTILLO</t>
  </si>
  <si>
    <t>LIZARDO OTERO ALCAS</t>
  </si>
  <si>
    <t>CARRETERA PAITA S/N</t>
  </si>
  <si>
    <t>MIGUEL CHECA</t>
  </si>
  <si>
    <t>SOJO</t>
  </si>
  <si>
    <t>JOSE EUSEBIO MERINO Y VINCES</t>
  </si>
  <si>
    <t>CALLE SAN MIGUEL S/N</t>
  </si>
  <si>
    <t>15028 AUGUSTO GUTIERREZ MENDOZA</t>
  </si>
  <si>
    <t>CALLE MOQUEGUA 701</t>
  </si>
  <si>
    <t>14793 LUCIANO CASTILLO</t>
  </si>
  <si>
    <t>CALLE MADRE DE DIOS 600</t>
  </si>
  <si>
    <t>19 DE JUNIO</t>
  </si>
  <si>
    <t>CALLE BOLOGNESI 999</t>
  </si>
  <si>
    <t>15026 FLORA CORDOVA DE TALLEDO</t>
  </si>
  <si>
    <t>CALLE HUAMACHUCO 599</t>
  </si>
  <si>
    <t>SAN JUAN BOSCO</t>
  </si>
  <si>
    <t>DON BOSCO</t>
  </si>
  <si>
    <t>PUNO</t>
  </si>
  <si>
    <t>UGEL PUNO</t>
  </si>
  <si>
    <t>DRE PUNO</t>
  </si>
  <si>
    <t>SALCEDO</t>
  </si>
  <si>
    <t>45 EMILIO ROMERO PADILLA</t>
  </si>
  <si>
    <t>JIRON HUANCANE 154</t>
  </si>
  <si>
    <t>VICTORIA</t>
  </si>
  <si>
    <t>32</t>
  </si>
  <si>
    <t>JIRON SIMON BOLIVAR 1505</t>
  </si>
  <si>
    <t>GRAN UNIDAD ESCOLAR SAN CARLOS</t>
  </si>
  <si>
    <t>JIRON EL PUERTO 164</t>
  </si>
  <si>
    <t>PORTE¥O</t>
  </si>
  <si>
    <t>PASAJE ALTO DE LA LUNA S/N</t>
  </si>
  <si>
    <t>VILLA DEL LAGO</t>
  </si>
  <si>
    <t>AVENIDA NORTE S/N</t>
  </si>
  <si>
    <t>COLLACACHI</t>
  </si>
  <si>
    <t>HACIENDA COLLACACHI</t>
  </si>
  <si>
    <t>UROS CHULLUNI</t>
  </si>
  <si>
    <t>CHULLUNI</t>
  </si>
  <si>
    <t>COATA</t>
  </si>
  <si>
    <t>SORAZA</t>
  </si>
  <si>
    <t>TECNICO INDUSTRIAL TAHUANTINSUYO</t>
  </si>
  <si>
    <t>JIRON 28 DE JULIO S/N</t>
  </si>
  <si>
    <t>SUCASCO</t>
  </si>
  <si>
    <t>JULIO GONZALES RUIZ</t>
  </si>
  <si>
    <t>PALLALLA</t>
  </si>
  <si>
    <t>PLATERIA</t>
  </si>
  <si>
    <t>THUNCO</t>
  </si>
  <si>
    <t>ACORA</t>
  </si>
  <si>
    <t>POTOJANI GRANDE</t>
  </si>
  <si>
    <t>CHUCUITO</t>
  </si>
  <si>
    <t>JOSE ANTONIO ENCINAS</t>
  </si>
  <si>
    <t>AMPARANI</t>
  </si>
  <si>
    <t>PACAJE</t>
  </si>
  <si>
    <t>HUANUTUYO</t>
  </si>
  <si>
    <t>CARABAYA</t>
  </si>
  <si>
    <t>MACUSANI</t>
  </si>
  <si>
    <t>UGEL CARABAYA</t>
  </si>
  <si>
    <t>POLITECNICO REGIONAL DON BOSCO</t>
  </si>
  <si>
    <t>JIRON MARIA AUXILIADORA 276</t>
  </si>
  <si>
    <t>EL COLLAO</t>
  </si>
  <si>
    <t>ILAVE</t>
  </si>
  <si>
    <t>UGEL EL COLLAO</t>
  </si>
  <si>
    <t>UMABAMBA</t>
  </si>
  <si>
    <t>HUANCANE</t>
  </si>
  <si>
    <t>COJATA</t>
  </si>
  <si>
    <t>UGEL HUANCANÉ</t>
  </si>
  <si>
    <t>ACOCOLLO</t>
  </si>
  <si>
    <t>QUELLO QUELLO</t>
  </si>
  <si>
    <t>ROSASPATA</t>
  </si>
  <si>
    <t>SOLITARIO</t>
  </si>
  <si>
    <t>VILQUE CHICO</t>
  </si>
  <si>
    <t>TECNICO AGROPECUARIO</t>
  </si>
  <si>
    <t>CAYACAYA</t>
  </si>
  <si>
    <t>SAN ANTONIO DE PUTINA</t>
  </si>
  <si>
    <t>PUTINA</t>
  </si>
  <si>
    <t>UGEL SAN ANTONIO DE PUTINA</t>
  </si>
  <si>
    <t>CAYA CAYA</t>
  </si>
  <si>
    <t>AGROINDUSTRIAL</t>
  </si>
  <si>
    <t>SANTIAGO GIRALDO</t>
  </si>
  <si>
    <t>AGROINDUSTRIAL MAXIMO SAN ROMAN CACERES DE AJJATIRA</t>
  </si>
  <si>
    <t>AJJATIRA</t>
  </si>
  <si>
    <t>PEDRO VILCA APAZA</t>
  </si>
  <si>
    <t>JACANTAYA</t>
  </si>
  <si>
    <t>CARRETERA JACANTAYA S/N</t>
  </si>
  <si>
    <t>MOHO</t>
  </si>
  <si>
    <t>UGEL MOHO</t>
  </si>
  <si>
    <t>AGRO INDUSTRIAL 128</t>
  </si>
  <si>
    <t>AVENIDA CLUB DE TIRO S/N</t>
  </si>
  <si>
    <t>CONIMA</t>
  </si>
  <si>
    <t>HUARAYA</t>
  </si>
  <si>
    <t>SUCUNI JAPISSE</t>
  </si>
  <si>
    <t>JAPISE</t>
  </si>
  <si>
    <t>COLLANA</t>
  </si>
  <si>
    <t>CARRETERA COLLANA KM 18</t>
  </si>
  <si>
    <t>SAN ROMAN</t>
  </si>
  <si>
    <t>CABANA</t>
  </si>
  <si>
    <t>UGEL SAN ROMÁN</t>
  </si>
  <si>
    <t>COLLANA / PARIHUANAS</t>
  </si>
  <si>
    <t>SUCHIS</t>
  </si>
  <si>
    <t>CARRETERA SUCHIS KM 14</t>
  </si>
  <si>
    <t>CARACOTO</t>
  </si>
  <si>
    <t>POLITECNICO REGIONAL LOS ANDES</t>
  </si>
  <si>
    <t>AVENIDA CIRCUNVALACION 298</t>
  </si>
  <si>
    <t>JULIACA</t>
  </si>
  <si>
    <t>JIRON MILITAR 266</t>
  </si>
  <si>
    <t>91 JOSE IGNACIO MIRANDA</t>
  </si>
  <si>
    <t>AVENIDA MANUEL NUÑEZ BUTRON S/N</t>
  </si>
  <si>
    <t>TAPARACHI</t>
  </si>
  <si>
    <t>SAN APOLINAR</t>
  </si>
  <si>
    <t>32 MARIANO H. CORNEJO</t>
  </si>
  <si>
    <t>JIRON INDEPENDENCIA 242</t>
  </si>
  <si>
    <t>JIRON ACOMARCA 187</t>
  </si>
  <si>
    <t>CINCUENTENARIO</t>
  </si>
  <si>
    <t>AGROPECUARIO UNTUCA</t>
  </si>
  <si>
    <t>UNTUCA</t>
  </si>
  <si>
    <t>SANDIA</t>
  </si>
  <si>
    <t>QUIACA</t>
  </si>
  <si>
    <t>UGEL SANDIA</t>
  </si>
  <si>
    <t>AGROPECUARIO PAMPA YANAMAYO</t>
  </si>
  <si>
    <t>PAMPA YANAMAYO</t>
  </si>
  <si>
    <t>ALTO INAMBARI</t>
  </si>
  <si>
    <t>AGROPECUARIO QUIACA</t>
  </si>
  <si>
    <t>ALEXANDER FLEMING</t>
  </si>
  <si>
    <t>PUNA AYLLU</t>
  </si>
  <si>
    <t>CUYOCUYO</t>
  </si>
  <si>
    <t>AGROPECUARIO MARIANO MELGAR SIMBA</t>
  </si>
  <si>
    <t>LAQUEQUE</t>
  </si>
  <si>
    <t>AGROPECUARIO JOSE MARIA EGUREN</t>
  </si>
  <si>
    <t>ALTO QUENEQUE</t>
  </si>
  <si>
    <t>DANTE NAVA</t>
  </si>
  <si>
    <t>PUNA AYLLO</t>
  </si>
  <si>
    <t>PATAMBUCO</t>
  </si>
  <si>
    <t>SANTA CRUZ DE PUNA AYLLU</t>
  </si>
  <si>
    <t>AGROPECUARIO PACAYSUIZO</t>
  </si>
  <si>
    <t>PACAYSUIZO</t>
  </si>
  <si>
    <t>TECNICO AGROPECUARIO HUANCALUQUE</t>
  </si>
  <si>
    <t>CARRETERA HUANCALUQUE KM 7.5</t>
  </si>
  <si>
    <t>CHURINGA HUANCALUQUE</t>
  </si>
  <si>
    <t>AGROPECUARIO CHAUPI AYLLU</t>
  </si>
  <si>
    <t>CHAUPI AYLLU</t>
  </si>
  <si>
    <t>AGROPECUARIO SAN JUAN DEL ORO</t>
  </si>
  <si>
    <t>SECTOR BELEN</t>
  </si>
  <si>
    <t>SAN JUAN DEL ORO</t>
  </si>
  <si>
    <t>YANAMAYO</t>
  </si>
  <si>
    <t>AGROINDUSTRIAL SANTA ANA</t>
  </si>
  <si>
    <t>SANTA MARIA DE LA PROVIDENCIA FE Y ALEGRIA 56</t>
  </si>
  <si>
    <t>JIRON TITICACA S/N</t>
  </si>
  <si>
    <t>URA AYLLU</t>
  </si>
  <si>
    <t>ORIENTAL</t>
  </si>
  <si>
    <t>SILLOTA</t>
  </si>
  <si>
    <t>AZANGARO</t>
  </si>
  <si>
    <t>ASILLO</t>
  </si>
  <si>
    <t>UGEL AZÁNGARO</t>
  </si>
  <si>
    <t>INDEPENDENCIA AMERICANA</t>
  </si>
  <si>
    <t>JIRON SAN JOSE S/N</t>
  </si>
  <si>
    <t>PROGRESO</t>
  </si>
  <si>
    <t>QUEJON MOCCO</t>
  </si>
  <si>
    <t>SAMAN</t>
  </si>
  <si>
    <t>HANAJQUIA</t>
  </si>
  <si>
    <t>CALLE GUILLERMO ZAA S/N</t>
  </si>
  <si>
    <t>JOSE DOMINGO CHOQUEHUANCA</t>
  </si>
  <si>
    <t>SANTIAGO DE PUPUJA</t>
  </si>
  <si>
    <t>PARQUE PLAZA BOLOGNESI S/N</t>
  </si>
  <si>
    <t>MATARO CHICO</t>
  </si>
  <si>
    <t>INA 21 JOSE DOMINGO CHOQUEHUANCA</t>
  </si>
  <si>
    <t>JIRON LIMA 750</t>
  </si>
  <si>
    <t>BARRIO CULTURAL PUENTE</t>
  </si>
  <si>
    <t>PEDRO VILCAPAZA</t>
  </si>
  <si>
    <t>JIRON TUPAC AMARU S/N</t>
  </si>
  <si>
    <t>BARRIO PEDRO VILCAPAZA</t>
  </si>
  <si>
    <t>A 28 PERU BIRF</t>
  </si>
  <si>
    <t>JIRON VILCAPAZA S/N</t>
  </si>
  <si>
    <t>PUNTA JALLAPISI</t>
  </si>
  <si>
    <t>LIZANDRO LUNA</t>
  </si>
  <si>
    <t>JIRON SANDIA S/N</t>
  </si>
  <si>
    <t>BARRIO ALIANZA</t>
  </si>
  <si>
    <t>MORORCCO</t>
  </si>
  <si>
    <t>EZEQUIEL URVIOLA Y RIVERO</t>
  </si>
  <si>
    <t>HUASACONA</t>
  </si>
  <si>
    <t>MUÑANI</t>
  </si>
  <si>
    <t>AVENIDA JOSE C MARIATEGUI S/N</t>
  </si>
  <si>
    <t>MU¥ANI</t>
  </si>
  <si>
    <t>AGROPECUARIO OCCORO</t>
  </si>
  <si>
    <t>ACHAYA</t>
  </si>
  <si>
    <t>JIRON ITISALLES S/N</t>
  </si>
  <si>
    <t>CAMINACA</t>
  </si>
  <si>
    <t>SAN PEDRO COLLANA</t>
  </si>
  <si>
    <t>125</t>
  </si>
  <si>
    <t>CHUPA</t>
  </si>
  <si>
    <t>CENTRAL HUAYTA</t>
  </si>
  <si>
    <t>UGEL LAMPA</t>
  </si>
  <si>
    <t>PIAS HUAYTA</t>
  </si>
  <si>
    <t>HUAYTA</t>
  </si>
  <si>
    <t>INDUSTRIAL SANTA LUCIA</t>
  </si>
  <si>
    <t>AVENIDA MANUEL CERVANTES S/N</t>
  </si>
  <si>
    <t>INAI CABANILLA</t>
  </si>
  <si>
    <t>CALLE PUNO S/N S/N</t>
  </si>
  <si>
    <t>CABANILLA</t>
  </si>
  <si>
    <t>POLITECNICO INDUSTRIAL MACUSANI</t>
  </si>
  <si>
    <t>JIRON JORGE CHAVEZ S/N ETAPA S/N</t>
  </si>
  <si>
    <t>AGROINDUSTRIAL SAN IGNACIO</t>
  </si>
  <si>
    <t>SAN PEDRO DE PUTINA PUNCO</t>
  </si>
  <si>
    <t>VILLA CARMEN DE CHOCAL</t>
  </si>
  <si>
    <t>CHOCAL</t>
  </si>
  <si>
    <t>PAMPA GRANDE</t>
  </si>
  <si>
    <t>LUZ DE LOS ANDES</t>
  </si>
  <si>
    <t>HUANCASAYANI</t>
  </si>
  <si>
    <t>SAJANACACHI</t>
  </si>
  <si>
    <t>MANUEL Z. CAMACHO</t>
  </si>
  <si>
    <t>JIRON TEODORO VALCARCEL 280</t>
  </si>
  <si>
    <t>CAPASO</t>
  </si>
  <si>
    <t>JIRON INDEPENDENDENCIA S/N</t>
  </si>
  <si>
    <t>CAPAZO</t>
  </si>
  <si>
    <t>TUPAC AMARU II</t>
  </si>
  <si>
    <t>JIRON INDEPENDENCIA S/N</t>
  </si>
  <si>
    <t>CONDURIRI</t>
  </si>
  <si>
    <t>AVENIDA ALIANZA S/N</t>
  </si>
  <si>
    <t>MAZO CRUZ</t>
  </si>
  <si>
    <t>INCAPIURA S/N</t>
  </si>
  <si>
    <t>PILCUYO</t>
  </si>
  <si>
    <t>INCAPIURA</t>
  </si>
  <si>
    <t>24 DE NOVIEMBRE</t>
  </si>
  <si>
    <t>SAN PEDRO HUAYLLATA S/N</t>
  </si>
  <si>
    <t>HUAYLLATA</t>
  </si>
  <si>
    <t>NUESTRA SEÑORA DEL CARMEN</t>
  </si>
  <si>
    <t>JIRON SANTA BARBARA 420</t>
  </si>
  <si>
    <t>SANTA BARBARA</t>
  </si>
  <si>
    <t>CCALLATA</t>
  </si>
  <si>
    <t>CALLATA</t>
  </si>
  <si>
    <t>CHECCA</t>
  </si>
  <si>
    <t>HORACIO ZEVALLOS GAMES</t>
  </si>
  <si>
    <t>JACHOCCO HUARACCO S/N</t>
  </si>
  <si>
    <t>JACHOCCO</t>
  </si>
  <si>
    <t>CAMICACHI S/N</t>
  </si>
  <si>
    <t>CAMECACHI</t>
  </si>
  <si>
    <t>JIRON ICA 510</t>
  </si>
  <si>
    <t>TECNICO COMERCIAL</t>
  </si>
  <si>
    <t>AVENIDA ILO 1009</t>
  </si>
  <si>
    <t>DESAGUADERO</t>
  </si>
  <si>
    <t>UGEL CHUCUITO</t>
  </si>
  <si>
    <t>AGRO INDUSTRIAL KELLUYO</t>
  </si>
  <si>
    <t>KELLUYO</t>
  </si>
  <si>
    <t>LACA LACA</t>
  </si>
  <si>
    <t>HUACULLANI</t>
  </si>
  <si>
    <t>LACALACA</t>
  </si>
  <si>
    <t>POLITECNICO HUACANI</t>
  </si>
  <si>
    <t>HUACANI</t>
  </si>
  <si>
    <t>POMATA</t>
  </si>
  <si>
    <t>73 AGROPECUARIA</t>
  </si>
  <si>
    <t>CARRETERA PANAMERICANA SUR S/N</t>
  </si>
  <si>
    <t>ITAPALLUNI</t>
  </si>
  <si>
    <t>JULI</t>
  </si>
  <si>
    <t>HACIENDA ITAPALLUNI</t>
  </si>
  <si>
    <t>AGROPECUARIO SORAPA</t>
  </si>
  <si>
    <t>SORAPA</t>
  </si>
  <si>
    <t>YACANGO</t>
  </si>
  <si>
    <t>YACANGO CENTRAL</t>
  </si>
  <si>
    <t>MOLINO</t>
  </si>
  <si>
    <t>MOLINO S/N</t>
  </si>
  <si>
    <t>EL MOLINO</t>
  </si>
  <si>
    <t>PERU BIRF INDUSTRIAL</t>
  </si>
  <si>
    <t>JIRON SAN JUAN BELLAVISTA S/N</t>
  </si>
  <si>
    <t>HUAPACA SANTIAGO</t>
  </si>
  <si>
    <t>HUAPACA SANTIAGO / WICHANCALLE</t>
  </si>
  <si>
    <t>TECNICO INDUSTRIAL DE ANANEA</t>
  </si>
  <si>
    <t>JIRON 2 DE MAYO 102</t>
  </si>
  <si>
    <t>ANANEA</t>
  </si>
  <si>
    <t>SAN SANTIAGO</t>
  </si>
  <si>
    <t>EL CENTENARIO</t>
  </si>
  <si>
    <t>JIRON SANTIAGO LUJAN S/N</t>
  </si>
  <si>
    <t>SANTIAGO LUJAN</t>
  </si>
  <si>
    <t>INDUSTRIAL DE QUILCAPUNCO</t>
  </si>
  <si>
    <t>AVENIDA LOS REYES</t>
  </si>
  <si>
    <t>QUILCAPUNCU</t>
  </si>
  <si>
    <t>AGROINDUSTRIAL POMAOCA</t>
  </si>
  <si>
    <t>CARRETERA POMAOCA S/N</t>
  </si>
  <si>
    <t>QUELLAHUYO POMAOCA</t>
  </si>
  <si>
    <t>AGROPECUARIO LARIMAYO</t>
  </si>
  <si>
    <t>LARIMAYO</t>
  </si>
  <si>
    <t>MELGAR</t>
  </si>
  <si>
    <t>ANTAUTA</t>
  </si>
  <si>
    <t>UGEL MELGAR</t>
  </si>
  <si>
    <t>KUNURANA ALTO</t>
  </si>
  <si>
    <t>ALTO ALIANZA</t>
  </si>
  <si>
    <t>AVENIDA LA MARINA S/N</t>
  </si>
  <si>
    <t>YUNGUYO</t>
  </si>
  <si>
    <t>UGEL YUNGUYO</t>
  </si>
  <si>
    <t>CHUCAHUACAS</t>
  </si>
  <si>
    <t>ULLACACHI</t>
  </si>
  <si>
    <t>ULLACACHI S/N</t>
  </si>
  <si>
    <t>AGRO INDUSTRIAL 72</t>
  </si>
  <si>
    <t>JIRON 2 DE MAYO</t>
  </si>
  <si>
    <t>ROQUE SAENZ PEÑA</t>
  </si>
  <si>
    <t>JIRON AREQUIPA 1110</t>
  </si>
  <si>
    <t>AVENIDA TUPAC AMARU 716</t>
  </si>
  <si>
    <t xml:space="preserve">MELGAR </t>
  </si>
  <si>
    <t>LLALLI</t>
  </si>
  <si>
    <t>AGROPECUARIO 151</t>
  </si>
  <si>
    <t>JIRON FELIPE S. CASTRO</t>
  </si>
  <si>
    <t>MACARI</t>
  </si>
  <si>
    <t>QUISHUARA</t>
  </si>
  <si>
    <t>JIRON INDUSTRIAL 148</t>
  </si>
  <si>
    <t>NUÑOA</t>
  </si>
  <si>
    <t>AVENIDA CENTENARIO S/N</t>
  </si>
  <si>
    <t>ORURILLO</t>
  </si>
  <si>
    <t>AGROPECUARIO 108</t>
  </si>
  <si>
    <t>AVENIDA INKAÑAN S/N</t>
  </si>
  <si>
    <t>AGROPECUARIO KUNURANA BAJO 110</t>
  </si>
  <si>
    <t>KUNURANA BAJO</t>
  </si>
  <si>
    <t>HUAMANRURO</t>
  </si>
  <si>
    <t>AREAS TECNICAS JESUS ALBERTO MIRANDA CALLE</t>
  </si>
  <si>
    <t>JIRON PEDRO PASCASIO NORIEGA 196</t>
  </si>
  <si>
    <t>MOYOBAMBA</t>
  </si>
  <si>
    <t>UGEL MOYOBAMBA</t>
  </si>
  <si>
    <t>DRE SAN MARTIN</t>
  </si>
  <si>
    <t>0020 ERNESTO CHAVEZ TAMARIZ</t>
  </si>
  <si>
    <t>JIRON LEONARDO SOTO C 0020</t>
  </si>
  <si>
    <t>HUALLAGA</t>
  </si>
  <si>
    <t>SAPOSOA</t>
  </si>
  <si>
    <t>UGEL HUALLAGA</t>
  </si>
  <si>
    <t>0754 JOSE ABRAHAM RAMIREZ HERNANDEZ</t>
  </si>
  <si>
    <t>SAN MIGUEL DEL RIO MAYO</t>
  </si>
  <si>
    <t>LAMAS</t>
  </si>
  <si>
    <t>TABALOSOS</t>
  </si>
  <si>
    <t>UGEL LAMAS</t>
  </si>
  <si>
    <t>0707 EMILIO SAN MARTIN</t>
  </si>
  <si>
    <t>JIRON 8 DE SETIEMBRE - TABALOSOS S/N</t>
  </si>
  <si>
    <t>0591</t>
  </si>
  <si>
    <t>SANTIAGO DE BORJA</t>
  </si>
  <si>
    <t>BARRANQUITA</t>
  </si>
  <si>
    <t>0025 MIGUEL ANTONIO PINEDO VASQUEZ</t>
  </si>
  <si>
    <t>JIRON MORONA 0025</t>
  </si>
  <si>
    <t>PISCOYACU</t>
  </si>
  <si>
    <t>0751 JAIME H. ROJAS CHAVEZ</t>
  </si>
  <si>
    <t>JIRON BUENOS AIRES S/N</t>
  </si>
  <si>
    <t>EL ESLABON</t>
  </si>
  <si>
    <t>0752 JOSE HERACLIDES VELA VASQUEZ</t>
  </si>
  <si>
    <t>JIRON SOLEDAD</t>
  </si>
  <si>
    <t>SACANCHE</t>
  </si>
  <si>
    <t>0365</t>
  </si>
  <si>
    <t>COLLPA</t>
  </si>
  <si>
    <t>0255 LAMAS</t>
  </si>
  <si>
    <t>JIRON 16 DE OCTUBRE 1479</t>
  </si>
  <si>
    <t>0773</t>
  </si>
  <si>
    <t>JIRON ALFONZO UGARTE CUADRA 4</t>
  </si>
  <si>
    <t>0589</t>
  </si>
  <si>
    <t>CIRO ALEGRIA</t>
  </si>
  <si>
    <t>CAYNARACHI</t>
  </si>
  <si>
    <t>YUMBATOS</t>
  </si>
  <si>
    <t>0756</t>
  </si>
  <si>
    <t>JIRON BOLIVAR PRIMERA CUADRA</t>
  </si>
  <si>
    <t>PINTO RECODO</t>
  </si>
  <si>
    <t>0302 AMADEO ZUMAETA V.</t>
  </si>
  <si>
    <t>JIRON PUCUCA 0301</t>
  </si>
  <si>
    <t>SHANAO</t>
  </si>
  <si>
    <t>0292</t>
  </si>
  <si>
    <t>JIRON VICTOR PISCO SANCHEZ S/N</t>
  </si>
  <si>
    <t>ARTURO BARTRA GARCIA</t>
  </si>
  <si>
    <t>PAJARILLO</t>
  </si>
  <si>
    <t>UGEL MARISCAL CÁCERES</t>
  </si>
  <si>
    <t>0013 MAXIMINO CEREZO BARREDO</t>
  </si>
  <si>
    <t>CARRETERA FERNANDO BELAUNDE TERRY KM 1.5</t>
  </si>
  <si>
    <t>JUANJUI</t>
  </si>
  <si>
    <t>JUANJUICILLO</t>
  </si>
  <si>
    <t>JIRON LIBERTAD CUADRA 7</t>
  </si>
  <si>
    <t>HUICUNGO</t>
  </si>
  <si>
    <t>DOS DE MAYO</t>
  </si>
  <si>
    <t>AVENIDA DOS DE MAYO S/N</t>
  </si>
  <si>
    <t>0767 BUENOS AIRES</t>
  </si>
  <si>
    <t>CARRETERA FERNANDO BELAUNDE TERRY KM. 45</t>
  </si>
  <si>
    <t>PICOTA</t>
  </si>
  <si>
    <t>UGEL PICOTA</t>
  </si>
  <si>
    <t>0769</t>
  </si>
  <si>
    <t>CARRETERA FERNANDO BELAUNDE TERRY KM. 72</t>
  </si>
  <si>
    <t>CASPISAPA</t>
  </si>
  <si>
    <t>CASPIZAPA</t>
  </si>
  <si>
    <t>0056 JOSE ANTONIO ENCINAS FRANCO</t>
  </si>
  <si>
    <t>PILLUANA</t>
  </si>
  <si>
    <t>0090 REPUBLICA DE VENEZUELA</t>
  </si>
  <si>
    <t>JIRON PICOTA CUADRA 2</t>
  </si>
  <si>
    <t>TINGO DE PONASA</t>
  </si>
  <si>
    <t>0091 ABRAHAM GARCIA TORRES</t>
  </si>
  <si>
    <t>JIRON JORGE CHAVEZ S/N</t>
  </si>
  <si>
    <t>0146 CESAR ABRAHAM VALLEJO MENDOZA</t>
  </si>
  <si>
    <t>JIRON UCAYALI CUADRA 3</t>
  </si>
  <si>
    <t>TRES UNIDOS</t>
  </si>
  <si>
    <t>ALBERTO LEVEAU GARCIA</t>
  </si>
  <si>
    <t>CARRETERA FERNANDO BELAUNDE TERRY</t>
  </si>
  <si>
    <t>MANUEL SEGUNDO DEL AGUILA VELASQUEZ</t>
  </si>
  <si>
    <t>JIRON RAMON CASTILLA 254</t>
  </si>
  <si>
    <t>RIOJA</t>
  </si>
  <si>
    <t>UGEL RIOJA</t>
  </si>
  <si>
    <t>MANUEL FIDENCIO HIDALGO FLORES</t>
  </si>
  <si>
    <t>NUEVA CAJAMARCA</t>
  </si>
  <si>
    <t>MARCELINO CHAVEZ VILLAVERDE</t>
  </si>
  <si>
    <t>AVENIDA ESTUDIANTE S/N</t>
  </si>
  <si>
    <t>YURACYACU</t>
  </si>
  <si>
    <t>DIVINO MAESTRO</t>
  </si>
  <si>
    <t>AVENIDA 7 CANDELEROS</t>
  </si>
  <si>
    <t>ELIAS SOPLIN VARGAS</t>
  </si>
  <si>
    <t>JERUSALEN AZUNGUILLO 2</t>
  </si>
  <si>
    <t>0750 ELSA PEREA FLORES</t>
  </si>
  <si>
    <t>JIRON JOSUE SAAVEDRA CUADRA 2</t>
  </si>
  <si>
    <t>TARAPOTO</t>
  </si>
  <si>
    <t>UGEL SAN MARTÍN</t>
  </si>
  <si>
    <t>HUAYCO</t>
  </si>
  <si>
    <t>VICTOR RAUL HAYA DE LA TORRE</t>
  </si>
  <si>
    <t>CALLE SALOME S/N</t>
  </si>
  <si>
    <t>EL PORVENIR</t>
  </si>
  <si>
    <t>PELEJO</t>
  </si>
  <si>
    <t>0775</t>
  </si>
  <si>
    <t>JIRON ABANCAY CUADRA 4</t>
  </si>
  <si>
    <t>HUIMBAYOC</t>
  </si>
  <si>
    <t>0095</t>
  </si>
  <si>
    <t>JIRON LUIS LOPEZ CUADRA 2</t>
  </si>
  <si>
    <t>LA BANDA DE SHILCAYO</t>
  </si>
  <si>
    <t>BELLO HORIZONTE</t>
  </si>
  <si>
    <t>MANUEL SCORZA</t>
  </si>
  <si>
    <t>AVENIDA AVIACION CUADRA 1</t>
  </si>
  <si>
    <t>TOCACHE</t>
  </si>
  <si>
    <t>UGEL TOCACHE</t>
  </si>
  <si>
    <t>TOCACHE NUEVO</t>
  </si>
  <si>
    <t>0670 JORGE BASADRE GROHMANN</t>
  </si>
  <si>
    <t>CARRETERA TOCACHE - PUCAYACU KM 5</t>
  </si>
  <si>
    <t>PUCAYACU</t>
  </si>
  <si>
    <t>0426 INMACULADA CONCEPCION</t>
  </si>
  <si>
    <t>JIRON JUNIN CUADRA 4 S/N</t>
  </si>
  <si>
    <t>UCHIZA</t>
  </si>
  <si>
    <t>0313 VISTA ALEGRE</t>
  </si>
  <si>
    <t>JIRON COMERCIO</t>
  </si>
  <si>
    <t>SHAMBOYACU</t>
  </si>
  <si>
    <t>0705 JUANITA DEL CARMEN SANCHEZ ROJAS</t>
  </si>
  <si>
    <t>JIRON CAPIRONA 306</t>
  </si>
  <si>
    <t>PARTIDO ALTO</t>
  </si>
  <si>
    <t>0204 JOSELITO LOPEZ TIRADO</t>
  </si>
  <si>
    <t>AGUA AZUL</t>
  </si>
  <si>
    <t>0800</t>
  </si>
  <si>
    <t>JIRON TUPAC AMARU</t>
  </si>
  <si>
    <t>EL DORADO</t>
  </si>
  <si>
    <t>SAN JOSÉ DE SISA</t>
  </si>
  <si>
    <t>UGEL EL DORADO</t>
  </si>
  <si>
    <t>JIRON PROGRESO CUADRA 6</t>
  </si>
  <si>
    <t>AGUA BLANCA</t>
  </si>
  <si>
    <t>AGROPECUARIO VALLE DEL SISA</t>
  </si>
  <si>
    <t>Pública de gestión Privada</t>
  </si>
  <si>
    <t>CARRETERA SISA MARAY KM. 3.5</t>
  </si>
  <si>
    <t>SAN JOSE DE SISA</t>
  </si>
  <si>
    <t>MARAY</t>
  </si>
  <si>
    <t>0765 JOSÉ ANTONIO ENCINAS FRANCO</t>
  </si>
  <si>
    <t>JIRON RAMON CASTILLA</t>
  </si>
  <si>
    <t>SHATOJA</t>
  </si>
  <si>
    <t>0382</t>
  </si>
  <si>
    <t>SINAMI</t>
  </si>
  <si>
    <t>0757 ALFONSO UGARTE</t>
  </si>
  <si>
    <t>JIRON JUAN CLAUDIO CHUMBE CUADRA 2</t>
  </si>
  <si>
    <t>MANUEL FLORES CALVO</t>
  </si>
  <si>
    <t>AVENIDA FRANCISCO ANTONIO DE ZELA S/N</t>
  </si>
  <si>
    <t>TACNA</t>
  </si>
  <si>
    <t>POCOLLAY</t>
  </si>
  <si>
    <t>UGEL TACNA</t>
  </si>
  <si>
    <t>DRE TACNA</t>
  </si>
  <si>
    <t>CORONEL BOLOGNESI</t>
  </si>
  <si>
    <t>CALLE MODESTO MOLINA S/N</t>
  </si>
  <si>
    <t>FRANCISCO ANTONIO DE ZELA</t>
  </si>
  <si>
    <t>CALLE ALTO DE LIMA S/N</t>
  </si>
  <si>
    <t>JORGE BASADRE GROHMANN</t>
  </si>
  <si>
    <t>AVENIDA BASADRE Y FORERO 1960</t>
  </si>
  <si>
    <t>NATIVIDAD</t>
  </si>
  <si>
    <t>MODESTO BASADRE</t>
  </si>
  <si>
    <t>AVENIDA HIPOLITO UNANUE 1035</t>
  </si>
  <si>
    <t>42214 TECNICO AGROPECUARIO</t>
  </si>
  <si>
    <t>CALLE GENERAL ARTEMIO GARCIA VARGAS S/N</t>
  </si>
  <si>
    <t>CANDARAVE</t>
  </si>
  <si>
    <t>UGEL CANDARAVE</t>
  </si>
  <si>
    <t>TOTORA</t>
  </si>
  <si>
    <t>42075 SAN MARTIN DE PORRES</t>
  </si>
  <si>
    <t>CALLE CANDARAVE 20</t>
  </si>
  <si>
    <t>CAIRANI</t>
  </si>
  <si>
    <t>42237 JORGE CHAVEZ</t>
  </si>
  <si>
    <t>AVENIDA LAS CASUARINAS S/N</t>
  </si>
  <si>
    <t>CORONEL GREGORIO ALBARRACIN LANCHIPA</t>
  </si>
  <si>
    <t>FEDERICO BARRETO</t>
  </si>
  <si>
    <t>AVENIDA INDUSTRIAL 2710</t>
  </si>
  <si>
    <t>42199 JUAN VELASCO ALVARADO</t>
  </si>
  <si>
    <t>ASENTAMIENTO NRO 3</t>
  </si>
  <si>
    <t>LA YARADA LOS PALOS</t>
  </si>
  <si>
    <t>28 DE AGOSTO</t>
  </si>
  <si>
    <t>AVENIDA SIMON BOLIVAR 400</t>
  </si>
  <si>
    <t>TUMBES</t>
  </si>
  <si>
    <t>UGEL TUMBES</t>
  </si>
  <si>
    <t>DRE TUMBES</t>
  </si>
  <si>
    <t>TECNICO 7 DE ENERO</t>
  </si>
  <si>
    <t>CALLE NUEVO</t>
  </si>
  <si>
    <t>CORRALES</t>
  </si>
  <si>
    <t>BARRIO NUEVO</t>
  </si>
  <si>
    <t>042 ALIPIO ROSALES CAMACHO</t>
  </si>
  <si>
    <t>AVENIDA ALIPIO ROSALES CAMACHO S/N</t>
  </si>
  <si>
    <t>PAMPAS DE HOSPITAL</t>
  </si>
  <si>
    <t>100 MANUEL CATALINO FARIAS MORAN</t>
  </si>
  <si>
    <t>CALLE ZARUMILLA S/N</t>
  </si>
  <si>
    <t>ZARUMILLA</t>
  </si>
  <si>
    <t>MATAPALO</t>
  </si>
  <si>
    <t>UGEL ZARUMILLA</t>
  </si>
  <si>
    <t>PAPAYAL</t>
  </si>
  <si>
    <t>CARRETERA PLATEROS</t>
  </si>
  <si>
    <t>085</t>
  </si>
  <si>
    <t>CONTRALMIRANTE VILLAR</t>
  </si>
  <si>
    <t>CANOAS DE PUNTA SAL</t>
  </si>
  <si>
    <t>UGEL CONTRALMIRANTE VILLAR</t>
  </si>
  <si>
    <t>FERNANDEZ</t>
  </si>
  <si>
    <t>CPED - 103 SAGRADO CORAZON DE MARIA</t>
  </si>
  <si>
    <t>CARRETERA EL TUTUMO</t>
  </si>
  <si>
    <t>EL TUTUMO</t>
  </si>
  <si>
    <t>ALFREDO VARGAS GUERRA</t>
  </si>
  <si>
    <t>AVENIDA CENTENARIO KM 4800</t>
  </si>
  <si>
    <t>CORONEL PORTILLO</t>
  </si>
  <si>
    <t>YARINACOCHA</t>
  </si>
  <si>
    <t>UGEL CORONEL PORTILLO</t>
  </si>
  <si>
    <t>DRE UCAYALI</t>
  </si>
  <si>
    <t>PASAJE HUASCAR S/N</t>
  </si>
  <si>
    <t>CALLERIA</t>
  </si>
  <si>
    <t>PUCALLPA</t>
  </si>
  <si>
    <t>AGROP. CHICOSA-B</t>
  </si>
  <si>
    <t>RIO ALTO UCAYALI- QBDA CHICOSA S/N</t>
  </si>
  <si>
    <t>ATALAYA</t>
  </si>
  <si>
    <t>RAYMONDI</t>
  </si>
  <si>
    <t>UGEL ATALAYA</t>
  </si>
  <si>
    <t>CHICOSA</t>
  </si>
  <si>
    <t>SAN FRANCISCO DE ASIS</t>
  </si>
  <si>
    <t>JIRON RAYMONDI S/N</t>
  </si>
  <si>
    <t>AGROPECUARIO MONTE ALEGRE</t>
  </si>
  <si>
    <t>CARRETERA FEDERICO BASADRE KM 60</t>
  </si>
  <si>
    <t>PADRE ABAD</t>
  </si>
  <si>
    <t>NESHUYA</t>
  </si>
  <si>
    <t>UGEL PADRE ABAD</t>
  </si>
  <si>
    <t>MONTE ALEGRE</t>
  </si>
  <si>
    <t>CURIMANA</t>
  </si>
  <si>
    <t>CARRETERA NESHUYA CURIMANA KM 60 INTERIOR 35 KM</t>
  </si>
  <si>
    <t>SANTA ROSA DE GUINEA</t>
  </si>
  <si>
    <t>CARRETERA NESHUYA - CURIMANA KM 10</t>
  </si>
  <si>
    <t>2</t>
  </si>
  <si>
    <t>IDENTIFICACIÓN DEL LOCAL ESCOLAR:</t>
  </si>
  <si>
    <t>1. DEPARTAMENTO:</t>
  </si>
  <si>
    <t>2. PROVINCIA:</t>
  </si>
  <si>
    <t>3. DISTRITO:</t>
  </si>
  <si>
    <t>4. CENTRO POBLADO:</t>
  </si>
  <si>
    <t>5. ÁREA:</t>
  </si>
  <si>
    <t>6. DRE / UGEL:</t>
  </si>
  <si>
    <t>2. Código de local</t>
  </si>
  <si>
    <t>3. Código Modular</t>
  </si>
  <si>
    <t>1. Nivel</t>
  </si>
  <si>
    <t>4. Nombre de la IE</t>
  </si>
  <si>
    <t>0678615</t>
  </si>
  <si>
    <t>0263103</t>
  </si>
  <si>
    <t>1307560</t>
  </si>
  <si>
    <t>0568071</t>
  </si>
  <si>
    <t>0583377</t>
  </si>
  <si>
    <t>0926527</t>
  </si>
  <si>
    <t>0521500</t>
  </si>
  <si>
    <t>0658427</t>
  </si>
  <si>
    <t>0262287</t>
  </si>
  <si>
    <t>0262253</t>
  </si>
  <si>
    <t>1113943</t>
  </si>
  <si>
    <t>0263020</t>
  </si>
  <si>
    <t>0926782</t>
  </si>
  <si>
    <t>1104801</t>
  </si>
  <si>
    <t>0263111</t>
  </si>
  <si>
    <t>0676593</t>
  </si>
  <si>
    <t>0745125</t>
  </si>
  <si>
    <t>1307628</t>
  </si>
  <si>
    <t>1628114</t>
  </si>
  <si>
    <t>0582874</t>
  </si>
  <si>
    <t>0926006</t>
  </si>
  <si>
    <t>0577296</t>
  </si>
  <si>
    <t>0359414</t>
  </si>
  <si>
    <t>0546036</t>
  </si>
  <si>
    <t>0359679</t>
  </si>
  <si>
    <t>0577064</t>
  </si>
  <si>
    <t>0359612</t>
  </si>
  <si>
    <t>0545830</t>
  </si>
  <si>
    <t>0545236</t>
  </si>
  <si>
    <t>0577098</t>
  </si>
  <si>
    <t>0570291</t>
  </si>
  <si>
    <t>0577080</t>
  </si>
  <si>
    <t>0359570</t>
  </si>
  <si>
    <t>0495234</t>
  </si>
  <si>
    <t>0577346</t>
  </si>
  <si>
    <t>0577387</t>
  </si>
  <si>
    <t>0577478</t>
  </si>
  <si>
    <t>1310424</t>
  </si>
  <si>
    <t>0700732</t>
  </si>
  <si>
    <t>0577429</t>
  </si>
  <si>
    <t>0640136</t>
  </si>
  <si>
    <t>0907253</t>
  </si>
  <si>
    <t>0907527</t>
  </si>
  <si>
    <t>0907733</t>
  </si>
  <si>
    <t>1041888</t>
  </si>
  <si>
    <t>1043082</t>
  </si>
  <si>
    <t>0359406</t>
  </si>
  <si>
    <t>0543835</t>
  </si>
  <si>
    <t>1541275</t>
  </si>
  <si>
    <t>1778299</t>
  </si>
  <si>
    <t>1778307</t>
  </si>
  <si>
    <t>0667428</t>
  </si>
  <si>
    <t>0929349</t>
  </si>
  <si>
    <t>0929406</t>
  </si>
  <si>
    <t>0928515</t>
  </si>
  <si>
    <t>0615948</t>
  </si>
  <si>
    <t>0930388</t>
  </si>
  <si>
    <t>0310169</t>
  </si>
  <si>
    <t>0617548</t>
  </si>
  <si>
    <t>1031525</t>
  </si>
  <si>
    <t>0309260</t>
  </si>
  <si>
    <t>0498881</t>
  </si>
  <si>
    <t>0500736</t>
  </si>
  <si>
    <t>0637306</t>
  </si>
  <si>
    <t>0749366</t>
  </si>
  <si>
    <t>0897728</t>
  </si>
  <si>
    <t>0897819</t>
  </si>
  <si>
    <t>0899039</t>
  </si>
  <si>
    <t>0899369</t>
  </si>
  <si>
    <t>1239128</t>
  </si>
  <si>
    <t>1261189</t>
  </si>
  <si>
    <t>1334473</t>
  </si>
  <si>
    <t>0309336</t>
  </si>
  <si>
    <t>0309443</t>
  </si>
  <si>
    <t>0309492</t>
  </si>
  <si>
    <t>0309526</t>
  </si>
  <si>
    <t>0579656</t>
  </si>
  <si>
    <t>0617183</t>
  </si>
  <si>
    <t>0636019</t>
  </si>
  <si>
    <t>0310441</t>
  </si>
  <si>
    <t>1327824</t>
  </si>
  <si>
    <t>1371095</t>
  </si>
  <si>
    <t>1583137</t>
  </si>
  <si>
    <t>0698308</t>
  </si>
  <si>
    <t>0745976</t>
  </si>
  <si>
    <t>0518274</t>
  </si>
  <si>
    <t>0589473</t>
  </si>
  <si>
    <t>0679027</t>
  </si>
  <si>
    <t>0655795</t>
  </si>
  <si>
    <t>0794412</t>
  </si>
  <si>
    <t>0655787</t>
  </si>
  <si>
    <t>0617191</t>
  </si>
  <si>
    <t>0794438</t>
  </si>
  <si>
    <t>0895516</t>
  </si>
  <si>
    <t>1379353</t>
  </si>
  <si>
    <t>1625532</t>
  </si>
  <si>
    <t>1653625</t>
  </si>
  <si>
    <t>1140292</t>
  </si>
  <si>
    <t>1345891</t>
  </si>
  <si>
    <t>1198704</t>
  </si>
  <si>
    <t>0757344</t>
  </si>
  <si>
    <t>0581579</t>
  </si>
  <si>
    <t>1268853</t>
  </si>
  <si>
    <t>1353549</t>
  </si>
  <si>
    <t>0599886</t>
  </si>
  <si>
    <t>0671073</t>
  </si>
  <si>
    <t>0721829</t>
  </si>
  <si>
    <t>0424507</t>
  </si>
  <si>
    <t>1163484</t>
  </si>
  <si>
    <t>0670950</t>
  </si>
  <si>
    <t>0590976</t>
  </si>
  <si>
    <t>0579813</t>
  </si>
  <si>
    <t>0424515</t>
  </si>
  <si>
    <t>0670976</t>
  </si>
  <si>
    <t>0573758</t>
  </si>
  <si>
    <t>0722124</t>
  </si>
  <si>
    <t>0670984</t>
  </si>
  <si>
    <t>1162445</t>
  </si>
  <si>
    <t>0362723</t>
  </si>
  <si>
    <t>0581587</t>
  </si>
  <si>
    <t>1353614</t>
  </si>
  <si>
    <t>1145127</t>
  </si>
  <si>
    <t>0600064</t>
  </si>
  <si>
    <t>0581629</t>
  </si>
  <si>
    <t>0581611</t>
  </si>
  <si>
    <t>0424598</t>
  </si>
  <si>
    <t>0572339</t>
  </si>
  <si>
    <t>1161108</t>
  </si>
  <si>
    <t>0671057</t>
  </si>
  <si>
    <t>0670943</t>
  </si>
  <si>
    <t>0472027</t>
  </si>
  <si>
    <t>0424663</t>
  </si>
  <si>
    <t>1350479</t>
  </si>
  <si>
    <t>1348416</t>
  </si>
  <si>
    <t>1348507</t>
  </si>
  <si>
    <t>1364298</t>
  </si>
  <si>
    <t>1378678</t>
  </si>
  <si>
    <t>1378967</t>
  </si>
  <si>
    <t>1414747</t>
  </si>
  <si>
    <t>1636091</t>
  </si>
  <si>
    <t>0391102</t>
  </si>
  <si>
    <t>0522995</t>
  </si>
  <si>
    <t>0391110</t>
  </si>
  <si>
    <t>0453530</t>
  </si>
  <si>
    <t>0391128</t>
  </si>
  <si>
    <t>0523308</t>
  </si>
  <si>
    <t>0263004</t>
  </si>
  <si>
    <t>0749895</t>
  </si>
  <si>
    <t>0263053</t>
  </si>
  <si>
    <t>0594697</t>
  </si>
  <si>
    <t>0535260</t>
  </si>
  <si>
    <t>1112580</t>
  </si>
  <si>
    <t>0452615</t>
  </si>
  <si>
    <t>1113141</t>
  </si>
  <si>
    <t>1112788</t>
  </si>
  <si>
    <t>1159458</t>
  </si>
  <si>
    <t>1232198</t>
  </si>
  <si>
    <t>1159482</t>
  </si>
  <si>
    <t>0391060</t>
  </si>
  <si>
    <t>0391078</t>
  </si>
  <si>
    <t>0722892</t>
  </si>
  <si>
    <t>0209916</t>
  </si>
  <si>
    <t>0209304</t>
  </si>
  <si>
    <t>0705772</t>
  </si>
  <si>
    <t>0209510</t>
  </si>
  <si>
    <t>0209387</t>
  </si>
  <si>
    <t>0536326</t>
  </si>
  <si>
    <t>0522318</t>
  </si>
  <si>
    <t>0656447</t>
  </si>
  <si>
    <t>0883967</t>
  </si>
  <si>
    <t>0781930</t>
  </si>
  <si>
    <t>0693382</t>
  </si>
  <si>
    <t>0664698</t>
  </si>
  <si>
    <t>0879791</t>
  </si>
  <si>
    <t>0664706</t>
  </si>
  <si>
    <t>1335637</t>
  </si>
  <si>
    <t>1705029</t>
  </si>
  <si>
    <t>1721372</t>
  </si>
  <si>
    <t>0207449</t>
  </si>
  <si>
    <t>0233056</t>
  </si>
  <si>
    <t>0782664</t>
  </si>
  <si>
    <t>0236927</t>
  </si>
  <si>
    <t>0236901</t>
  </si>
  <si>
    <t>0791665</t>
  </si>
  <si>
    <t>0236919</t>
  </si>
  <si>
    <t>0927871</t>
  </si>
  <si>
    <t>0236463</t>
  </si>
  <si>
    <t>0495069</t>
  </si>
  <si>
    <t>0621573</t>
  </si>
  <si>
    <t>0236406</t>
  </si>
  <si>
    <t>0592485</t>
  </si>
  <si>
    <t>0488866</t>
  </si>
  <si>
    <t>0933721</t>
  </si>
  <si>
    <t>1397710</t>
  </si>
  <si>
    <t>1397728</t>
  </si>
  <si>
    <t>1397827</t>
  </si>
  <si>
    <t>1397926</t>
  </si>
  <si>
    <t>1397959</t>
  </si>
  <si>
    <t>0486928</t>
  </si>
  <si>
    <t>0621276</t>
  </si>
  <si>
    <t>1398890</t>
  </si>
  <si>
    <t>1388644</t>
  </si>
  <si>
    <t>1388651</t>
  </si>
  <si>
    <t>0783787</t>
  </si>
  <si>
    <t>0783795</t>
  </si>
  <si>
    <t>1392232</t>
  </si>
  <si>
    <t>1323120</t>
  </si>
  <si>
    <t>1323864</t>
  </si>
  <si>
    <t>1343722</t>
  </si>
  <si>
    <t>1397900</t>
  </si>
  <si>
    <t>1370378</t>
  </si>
  <si>
    <t>1377407</t>
  </si>
  <si>
    <t>1379544</t>
  </si>
  <si>
    <t>1397777</t>
  </si>
  <si>
    <t>1391036</t>
  </si>
  <si>
    <t>1395649</t>
  </si>
  <si>
    <t>1395656</t>
  </si>
  <si>
    <t>1395680</t>
  </si>
  <si>
    <t>1395698</t>
  </si>
  <si>
    <t>1401934</t>
  </si>
  <si>
    <t>1463991</t>
  </si>
  <si>
    <t>1718618</t>
  </si>
  <si>
    <t>1400340</t>
  </si>
  <si>
    <t>1405729</t>
  </si>
  <si>
    <t>1059955</t>
  </si>
  <si>
    <t>0581256</t>
  </si>
  <si>
    <t>0581223</t>
  </si>
  <si>
    <t>1105899</t>
  </si>
  <si>
    <t>0637520</t>
  </si>
  <si>
    <t>1407931</t>
  </si>
  <si>
    <t>1106145</t>
  </si>
  <si>
    <t>0637165</t>
  </si>
  <si>
    <t>0746974</t>
  </si>
  <si>
    <t>0551036</t>
  </si>
  <si>
    <t>0421362</t>
  </si>
  <si>
    <t>0535013</t>
  </si>
  <si>
    <t>1400159</t>
  </si>
  <si>
    <t>1400175</t>
  </si>
  <si>
    <t>1058247</t>
  </si>
  <si>
    <t>0579987</t>
  </si>
  <si>
    <t>1059203</t>
  </si>
  <si>
    <t>1106707</t>
  </si>
  <si>
    <t>1402684</t>
  </si>
  <si>
    <t>0510073</t>
  </si>
  <si>
    <t>0492405</t>
  </si>
  <si>
    <t>1105469</t>
  </si>
  <si>
    <t>1244946</t>
  </si>
  <si>
    <t>0275602</t>
  </si>
  <si>
    <t>0770727</t>
  </si>
  <si>
    <t>0687897</t>
  </si>
  <si>
    <t>1349570</t>
  </si>
  <si>
    <t>1358035</t>
  </si>
  <si>
    <t>1438068</t>
  </si>
  <si>
    <t>0677609</t>
  </si>
  <si>
    <t>0290890</t>
  </si>
  <si>
    <t>0609685</t>
  </si>
  <si>
    <t>0751974</t>
  </si>
  <si>
    <t>1388388</t>
  </si>
  <si>
    <t>1720796</t>
  </si>
  <si>
    <t>0564252</t>
  </si>
  <si>
    <t>0275552</t>
  </si>
  <si>
    <t>0275438</t>
  </si>
  <si>
    <t>0679654</t>
  </si>
  <si>
    <t>0275537</t>
  </si>
  <si>
    <t>0275461</t>
  </si>
  <si>
    <t>0275453</t>
  </si>
  <si>
    <t>0276089</t>
  </si>
  <si>
    <t>0276048</t>
  </si>
  <si>
    <t>0492298</t>
  </si>
  <si>
    <t>0580894</t>
  </si>
  <si>
    <t>0276030</t>
  </si>
  <si>
    <t>0608612</t>
  </si>
  <si>
    <t>0373571</t>
  </si>
  <si>
    <t>0937136</t>
  </si>
  <si>
    <t>1214410</t>
  </si>
  <si>
    <t>0372581</t>
  </si>
  <si>
    <t>0372938</t>
  </si>
  <si>
    <t>0372987</t>
  </si>
  <si>
    <t>0373654</t>
  </si>
  <si>
    <t>0373761</t>
  </si>
  <si>
    <t>0373787</t>
  </si>
  <si>
    <t>0498667</t>
  </si>
  <si>
    <t>0609883</t>
  </si>
  <si>
    <t>0919480</t>
  </si>
  <si>
    <t>0919514</t>
  </si>
  <si>
    <t>0921775</t>
  </si>
  <si>
    <t>0373522</t>
  </si>
  <si>
    <t>0667022</t>
  </si>
  <si>
    <t>0373555</t>
  </si>
  <si>
    <t>0537407</t>
  </si>
  <si>
    <t>0567222</t>
  </si>
  <si>
    <t>0372789</t>
  </si>
  <si>
    <t>0372797</t>
  </si>
  <si>
    <t>0499343</t>
  </si>
  <si>
    <t>0373399</t>
  </si>
  <si>
    <t>1214576</t>
  </si>
  <si>
    <t>0373126</t>
  </si>
  <si>
    <t>0373167</t>
  </si>
  <si>
    <t>0373175</t>
  </si>
  <si>
    <t>0373662</t>
  </si>
  <si>
    <t>0373696</t>
  </si>
  <si>
    <t>0924696</t>
  </si>
  <si>
    <t>0373670</t>
  </si>
  <si>
    <t>0666982</t>
  </si>
  <si>
    <t>0373290</t>
  </si>
  <si>
    <t>0599175</t>
  </si>
  <si>
    <t>0738799</t>
  </si>
  <si>
    <t>0937078</t>
  </si>
  <si>
    <t>0738963</t>
  </si>
  <si>
    <t>1214451</t>
  </si>
  <si>
    <t>1102672</t>
  </si>
  <si>
    <t>0373001</t>
  </si>
  <si>
    <t>0921577</t>
  </si>
  <si>
    <t>1101575</t>
  </si>
  <si>
    <t>0618769</t>
  </si>
  <si>
    <t>0373191</t>
  </si>
  <si>
    <t>1430297</t>
  </si>
  <si>
    <t>1439801</t>
  </si>
  <si>
    <t>1434349</t>
  </si>
  <si>
    <t>1417807</t>
  </si>
  <si>
    <t>1250984</t>
  </si>
  <si>
    <t>0577841</t>
  </si>
  <si>
    <t>0394775</t>
  </si>
  <si>
    <t>0577817</t>
  </si>
  <si>
    <t>0545459</t>
  </si>
  <si>
    <t>0547083</t>
  </si>
  <si>
    <t>0546986</t>
  </si>
  <si>
    <t>0395111</t>
  </si>
  <si>
    <t>0395160</t>
  </si>
  <si>
    <t>0541656</t>
  </si>
  <si>
    <t>0546416</t>
  </si>
  <si>
    <t>0395400</t>
  </si>
  <si>
    <t>0395277</t>
  </si>
  <si>
    <t>0524520</t>
  </si>
  <si>
    <t>0453605</t>
  </si>
  <si>
    <t>0453597</t>
  </si>
  <si>
    <t>0452664</t>
  </si>
  <si>
    <t>0452755</t>
  </si>
  <si>
    <t>0452995</t>
  </si>
  <si>
    <t>0769190</t>
  </si>
  <si>
    <t>0286369</t>
  </si>
  <si>
    <t>0285783</t>
  </si>
  <si>
    <t>0600221</t>
  </si>
  <si>
    <t>1019777</t>
  </si>
  <si>
    <t>0600254</t>
  </si>
  <si>
    <t>1020239</t>
  </si>
  <si>
    <t>1019397</t>
  </si>
  <si>
    <t>1019405</t>
  </si>
  <si>
    <t>1020247</t>
  </si>
  <si>
    <t>0584508</t>
  </si>
  <si>
    <t>0815696</t>
  </si>
  <si>
    <t>0245522</t>
  </si>
  <si>
    <t>0522615</t>
  </si>
  <si>
    <t>0536623</t>
  </si>
  <si>
    <t>0600882</t>
  </si>
  <si>
    <t>1019439</t>
  </si>
  <si>
    <t>1019462</t>
  </si>
  <si>
    <t>0286484</t>
  </si>
  <si>
    <t>0501783</t>
  </si>
  <si>
    <t>1055466</t>
  </si>
  <si>
    <t>1050905</t>
  </si>
  <si>
    <t>0600205</t>
  </si>
  <si>
    <t>0751065</t>
  </si>
  <si>
    <t>0599936</t>
  </si>
  <si>
    <t>1189539</t>
  </si>
  <si>
    <t>0286542</t>
  </si>
  <si>
    <t>1523307</t>
  </si>
  <si>
    <t>1523406</t>
  </si>
  <si>
    <t>0685552</t>
  </si>
  <si>
    <t>0584052</t>
  </si>
  <si>
    <t>0584110</t>
  </si>
  <si>
    <t>0286534</t>
  </si>
  <si>
    <t>0685560</t>
  </si>
  <si>
    <t>0584086</t>
  </si>
  <si>
    <t>0523316</t>
  </si>
  <si>
    <t>0707117</t>
  </si>
  <si>
    <t>0522813</t>
  </si>
  <si>
    <t>0501601</t>
  </si>
  <si>
    <t>0329573</t>
  </si>
  <si>
    <t>0502104</t>
  </si>
  <si>
    <t>0704809</t>
  </si>
  <si>
    <t>0501502</t>
  </si>
  <si>
    <t>0583534</t>
  </si>
  <si>
    <t>0481903</t>
  </si>
  <si>
    <t>0520486</t>
  </si>
  <si>
    <t>0482042</t>
  </si>
  <si>
    <t>0325605</t>
  </si>
  <si>
    <t>0499699</t>
  </si>
  <si>
    <t>0481820</t>
  </si>
  <si>
    <t>0582932</t>
  </si>
  <si>
    <t>0325498</t>
  </si>
  <si>
    <t>0502435</t>
  </si>
  <si>
    <t>0583021</t>
  </si>
  <si>
    <t>1194265</t>
  </si>
  <si>
    <t>0583443</t>
  </si>
  <si>
    <t>0694596</t>
  </si>
  <si>
    <t>0565267</t>
  </si>
  <si>
    <t>0535823</t>
  </si>
  <si>
    <t>0780759</t>
  </si>
  <si>
    <t>0437236</t>
  </si>
  <si>
    <t>0488619</t>
  </si>
  <si>
    <t>0565200</t>
  </si>
  <si>
    <t>0437244</t>
  </si>
  <si>
    <t>0337568</t>
  </si>
  <si>
    <t>0334664</t>
  </si>
  <si>
    <t>0449827</t>
  </si>
  <si>
    <t>0245654</t>
  </si>
  <si>
    <t>0436642</t>
  </si>
  <si>
    <t>0437269</t>
  </si>
  <si>
    <t>0437335</t>
  </si>
  <si>
    <t>0437517</t>
  </si>
  <si>
    <t>0437525</t>
  </si>
  <si>
    <t>0437533</t>
  </si>
  <si>
    <t>0437731</t>
  </si>
  <si>
    <t>0437749</t>
  </si>
  <si>
    <t>0495424</t>
  </si>
  <si>
    <t>0495762</t>
  </si>
  <si>
    <t>0536128</t>
  </si>
  <si>
    <t>0639922</t>
  </si>
  <si>
    <t>0703751</t>
  </si>
  <si>
    <t>0725861</t>
  </si>
  <si>
    <t>0832279</t>
  </si>
  <si>
    <t>0832287</t>
  </si>
  <si>
    <t>0832303</t>
  </si>
  <si>
    <t>1194810</t>
  </si>
  <si>
    <t>1495944</t>
  </si>
  <si>
    <t>0535724</t>
  </si>
  <si>
    <t>0728337</t>
  </si>
  <si>
    <t>0336628</t>
  </si>
  <si>
    <t>1070036</t>
  </si>
  <si>
    <t>0778795</t>
  </si>
  <si>
    <t>0556340</t>
  </si>
  <si>
    <t>0900829</t>
  </si>
  <si>
    <t>1063262</t>
  </si>
  <si>
    <t>1063221</t>
  </si>
  <si>
    <t>0691931</t>
  </si>
  <si>
    <t>0340422</t>
  </si>
  <si>
    <t>1074459</t>
  </si>
  <si>
    <t>0643817</t>
  </si>
  <si>
    <t>0449868</t>
  </si>
  <si>
    <t>1066026</t>
  </si>
  <si>
    <t>0762781</t>
  </si>
  <si>
    <t>0664920</t>
  </si>
  <si>
    <t>0325449</t>
  </si>
  <si>
    <t>0305656</t>
  </si>
  <si>
    <t>0325555</t>
  </si>
  <si>
    <t>0325472</t>
  </si>
  <si>
    <t>0693655</t>
  </si>
  <si>
    <t>0325464</t>
  </si>
  <si>
    <t>0329805</t>
  </si>
  <si>
    <t>0591347</t>
  </si>
  <si>
    <t>0877787</t>
  </si>
  <si>
    <t>1090828</t>
  </si>
  <si>
    <t>0245548</t>
  </si>
  <si>
    <t>0245621</t>
  </si>
  <si>
    <t>0285809</t>
  </si>
  <si>
    <t>0638544</t>
  </si>
  <si>
    <t>0583625</t>
  </si>
  <si>
    <t>1519842</t>
  </si>
  <si>
    <t>1076579</t>
  </si>
  <si>
    <t>0245126</t>
  </si>
  <si>
    <t>0584441</t>
  </si>
  <si>
    <t>0520528</t>
  </si>
  <si>
    <t>0286518</t>
  </si>
  <si>
    <t>1524883</t>
  </si>
  <si>
    <t>1524909</t>
  </si>
  <si>
    <t>0761668</t>
  </si>
  <si>
    <t>0874198</t>
  </si>
  <si>
    <t>0329326</t>
  </si>
  <si>
    <t>0325613</t>
  </si>
  <si>
    <t>0437723</t>
  </si>
  <si>
    <t>0744573</t>
  </si>
  <si>
    <t>0581884</t>
  </si>
  <si>
    <t>0337741</t>
  </si>
  <si>
    <t>0334649</t>
  </si>
  <si>
    <t>0245688</t>
  </si>
  <si>
    <t>1490317</t>
  </si>
  <si>
    <t>0437707</t>
  </si>
  <si>
    <t>0781336</t>
  </si>
  <si>
    <t>0665281</t>
  </si>
  <si>
    <t>0703249</t>
  </si>
  <si>
    <t>0703231</t>
  </si>
  <si>
    <t>0245704</t>
  </si>
  <si>
    <t>0325548</t>
  </si>
  <si>
    <t>1056944</t>
  </si>
  <si>
    <t>0693663</t>
  </si>
  <si>
    <t>0600585</t>
  </si>
  <si>
    <t>0285775</t>
  </si>
  <si>
    <t>1653443</t>
  </si>
  <si>
    <t>1747781</t>
  </si>
  <si>
    <t>1773134</t>
  </si>
  <si>
    <t>0238642</t>
  </si>
  <si>
    <t>0266668</t>
  </si>
  <si>
    <t>0302711</t>
  </si>
  <si>
    <t>0302885</t>
  </si>
  <si>
    <t>0302893</t>
  </si>
  <si>
    <t>0304402</t>
  </si>
  <si>
    <t>0304444</t>
  </si>
  <si>
    <t>0533018</t>
  </si>
  <si>
    <t>0541326</t>
  </si>
  <si>
    <t>0547950</t>
  </si>
  <si>
    <t>0579086</t>
  </si>
  <si>
    <t>0579094</t>
  </si>
  <si>
    <t>0621037</t>
  </si>
  <si>
    <t>0635342</t>
  </si>
  <si>
    <t>0658146</t>
  </si>
  <si>
    <t>0682245</t>
  </si>
  <si>
    <t>0683078</t>
  </si>
  <si>
    <t>0685073</t>
  </si>
  <si>
    <t>0685099</t>
  </si>
  <si>
    <t>0720292</t>
  </si>
  <si>
    <t>0800318</t>
  </si>
  <si>
    <t>0800839</t>
  </si>
  <si>
    <t>1145101</t>
  </si>
  <si>
    <t>1145457</t>
  </si>
  <si>
    <t>1147412</t>
  </si>
  <si>
    <t>1147818</t>
  </si>
  <si>
    <t>1147933</t>
  </si>
  <si>
    <t>1148121</t>
  </si>
  <si>
    <t>1149079</t>
  </si>
  <si>
    <t>1150101</t>
  </si>
  <si>
    <t>1150655</t>
  </si>
  <si>
    <t>1150937</t>
  </si>
  <si>
    <t>1151307</t>
  </si>
  <si>
    <t>1155274</t>
  </si>
  <si>
    <t>1155365</t>
  </si>
  <si>
    <t>1209659</t>
  </si>
  <si>
    <t>1265883</t>
  </si>
  <si>
    <t>1274125</t>
  </si>
  <si>
    <t>1275841</t>
  </si>
  <si>
    <t>1533926</t>
  </si>
  <si>
    <t>1533959</t>
  </si>
  <si>
    <t>1533975</t>
  </si>
  <si>
    <t>1535038</t>
  </si>
  <si>
    <t>1540467</t>
  </si>
  <si>
    <t>1534213</t>
  </si>
  <si>
    <t>1342393</t>
  </si>
  <si>
    <t>1391507</t>
  </si>
  <si>
    <t>1441328</t>
  </si>
  <si>
    <t>1756063</t>
  </si>
  <si>
    <t>0204149</t>
  </si>
  <si>
    <t>0473603</t>
  </si>
  <si>
    <t>0504795</t>
  </si>
  <si>
    <t>0528349</t>
  </si>
  <si>
    <t>0536714</t>
  </si>
  <si>
    <t>0549477</t>
  </si>
  <si>
    <t>0566638</t>
  </si>
  <si>
    <t>0566661</t>
  </si>
  <si>
    <t>0602698</t>
  </si>
  <si>
    <t>0621094</t>
  </si>
  <si>
    <t>0685016</t>
  </si>
  <si>
    <t>0720268</t>
  </si>
  <si>
    <t>0721001</t>
  </si>
  <si>
    <t>0721308</t>
  </si>
  <si>
    <t>0725408</t>
  </si>
  <si>
    <t>0737999</t>
  </si>
  <si>
    <t>0738005</t>
  </si>
  <si>
    <t>0738575</t>
  </si>
  <si>
    <t>0756015</t>
  </si>
  <si>
    <t>0803866</t>
  </si>
  <si>
    <t>0803916</t>
  </si>
  <si>
    <t>0803924</t>
  </si>
  <si>
    <t>0803940</t>
  </si>
  <si>
    <t>0840033</t>
  </si>
  <si>
    <t>0840066</t>
  </si>
  <si>
    <t>1147735</t>
  </si>
  <si>
    <t>1148873</t>
  </si>
  <si>
    <t>1149988</t>
  </si>
  <si>
    <t>1150341</t>
  </si>
  <si>
    <t>1151182</t>
  </si>
  <si>
    <t>1151224</t>
  </si>
  <si>
    <t>1151349</t>
  </si>
  <si>
    <t>1151687</t>
  </si>
  <si>
    <t>1151760</t>
  </si>
  <si>
    <t>1153188</t>
  </si>
  <si>
    <t>1210491</t>
  </si>
  <si>
    <t>1229988</t>
  </si>
  <si>
    <t>1261577</t>
  </si>
  <si>
    <t>1262211</t>
  </si>
  <si>
    <t>1263052</t>
  </si>
  <si>
    <t>1527233</t>
  </si>
  <si>
    <t>1527316</t>
  </si>
  <si>
    <t>1537224</t>
  </si>
  <si>
    <t>1539220</t>
  </si>
  <si>
    <t>1539279</t>
  </si>
  <si>
    <t>1542174</t>
  </si>
  <si>
    <t>1542232</t>
  </si>
  <si>
    <t>1542257</t>
  </si>
  <si>
    <t>1542273</t>
  </si>
  <si>
    <t>1542307</t>
  </si>
  <si>
    <t>1527829</t>
  </si>
  <si>
    <t>1306935</t>
  </si>
  <si>
    <t>1307164</t>
  </si>
  <si>
    <t>1311711</t>
  </si>
  <si>
    <t>1340637</t>
  </si>
  <si>
    <t>0685115</t>
  </si>
  <si>
    <t>1379718</t>
  </si>
  <si>
    <t>1625722</t>
  </si>
  <si>
    <t>1695550</t>
  </si>
  <si>
    <t>1695568</t>
  </si>
  <si>
    <t>1718402</t>
  </si>
  <si>
    <t>1721463</t>
  </si>
  <si>
    <t>1751270</t>
  </si>
  <si>
    <t>1752567</t>
  </si>
  <si>
    <t>1766245</t>
  </si>
  <si>
    <t>1773159</t>
  </si>
  <si>
    <t>0207472</t>
  </si>
  <si>
    <t>0524637</t>
  </si>
  <si>
    <t>0310490</t>
  </si>
  <si>
    <t>1125707</t>
  </si>
  <si>
    <t>0310565</t>
  </si>
  <si>
    <t>1276120</t>
  </si>
  <si>
    <t>0427922</t>
  </si>
  <si>
    <t>1251271</t>
  </si>
  <si>
    <t>1160845</t>
  </si>
  <si>
    <t>1161736</t>
  </si>
  <si>
    <t>0427799</t>
  </si>
  <si>
    <t>0427971</t>
  </si>
  <si>
    <t>0744045</t>
  </si>
  <si>
    <t>0427955</t>
  </si>
  <si>
    <t>0498998</t>
  </si>
  <si>
    <t>0427930</t>
  </si>
  <si>
    <t>1161678</t>
  </si>
  <si>
    <t>1159961</t>
  </si>
  <si>
    <t>1251198</t>
  </si>
  <si>
    <t>0427856</t>
  </si>
  <si>
    <t>0356626</t>
  </si>
  <si>
    <t>0635664</t>
  </si>
  <si>
    <t>0571042</t>
  </si>
  <si>
    <t>0635672</t>
  </si>
  <si>
    <t>0513747</t>
  </si>
  <si>
    <t>0621490</t>
  </si>
  <si>
    <t>0915215</t>
  </si>
  <si>
    <t>0915249</t>
  </si>
  <si>
    <t>0915181</t>
  </si>
  <si>
    <t>1096221</t>
  </si>
  <si>
    <t>0356642</t>
  </si>
  <si>
    <t>0356808</t>
  </si>
  <si>
    <t>0356824</t>
  </si>
  <si>
    <t>0355990</t>
  </si>
  <si>
    <t>0356188</t>
  </si>
  <si>
    <t>0356758</t>
  </si>
  <si>
    <t>0535195</t>
  </si>
  <si>
    <t>0356055</t>
  </si>
  <si>
    <t>0698597</t>
  </si>
  <si>
    <t>1095587</t>
  </si>
  <si>
    <t>1095629</t>
  </si>
  <si>
    <t>1095868</t>
  </si>
  <si>
    <t>0002212</t>
  </si>
  <si>
    <t>0356311</t>
  </si>
  <si>
    <t>0511840</t>
  </si>
  <si>
    <t>1275510</t>
  </si>
  <si>
    <t>0356832</t>
  </si>
  <si>
    <t>0708438</t>
  </si>
  <si>
    <t>0356675</t>
  </si>
  <si>
    <t>0356352</t>
  </si>
  <si>
    <t>0356667</t>
  </si>
  <si>
    <t>0492546</t>
  </si>
  <si>
    <t>0675066</t>
  </si>
  <si>
    <t>0535005</t>
  </si>
  <si>
    <t>0576777</t>
  </si>
  <si>
    <t>1236397</t>
  </si>
  <si>
    <t>1555861</t>
  </si>
  <si>
    <t>0571133</t>
  </si>
  <si>
    <t>0576884</t>
  </si>
  <si>
    <t>0570895</t>
  </si>
  <si>
    <t>0571364</t>
  </si>
  <si>
    <t>0356709</t>
  </si>
  <si>
    <t>0799007</t>
  </si>
  <si>
    <t>0355917</t>
  </si>
  <si>
    <t>0535104</t>
  </si>
  <si>
    <t>0576785</t>
  </si>
  <si>
    <t>0356782</t>
  </si>
  <si>
    <t>0625673</t>
  </si>
  <si>
    <t>0535203</t>
  </si>
  <si>
    <t>0625814</t>
  </si>
  <si>
    <t>0535609</t>
  </si>
  <si>
    <t>0688622</t>
  </si>
  <si>
    <t>0356170</t>
  </si>
  <si>
    <t>0799023</t>
  </si>
  <si>
    <t>0239798</t>
  </si>
  <si>
    <t>0239814</t>
  </si>
  <si>
    <t>0239822</t>
  </si>
  <si>
    <t>0240176</t>
  </si>
  <si>
    <t>0701557</t>
  </si>
  <si>
    <t>1029644</t>
  </si>
  <si>
    <t>0578815</t>
  </si>
  <si>
    <t>1025774</t>
  </si>
  <si>
    <t>0578955</t>
  </si>
  <si>
    <t>0578963</t>
  </si>
  <si>
    <t>1023688</t>
  </si>
  <si>
    <t>0615203</t>
  </si>
  <si>
    <t>0744441</t>
  </si>
  <si>
    <t>1023605</t>
  </si>
  <si>
    <t>0615351</t>
  </si>
  <si>
    <t>1024629</t>
  </si>
  <si>
    <t>0755223</t>
  </si>
  <si>
    <t>1026103</t>
  </si>
  <si>
    <t>0701268</t>
  </si>
  <si>
    <t>0754903</t>
  </si>
  <si>
    <t>0755116</t>
  </si>
  <si>
    <t>0584557</t>
  </si>
  <si>
    <t>1026293</t>
  </si>
  <si>
    <t>1026368</t>
  </si>
  <si>
    <t>0228056</t>
  </si>
  <si>
    <t>0239764</t>
  </si>
  <si>
    <t>0635359</t>
  </si>
  <si>
    <t>1026228</t>
  </si>
  <si>
    <t>0746149</t>
  </si>
  <si>
    <t>0578609</t>
  </si>
  <si>
    <t>0239863</t>
  </si>
  <si>
    <t>0535252</t>
  </si>
  <si>
    <t>0239699</t>
  </si>
  <si>
    <t>0239848</t>
  </si>
  <si>
    <t>0239806</t>
  </si>
  <si>
    <t>1027200</t>
  </si>
  <si>
    <t>1023670</t>
  </si>
  <si>
    <t>1028810</t>
  </si>
  <si>
    <t>0755751</t>
  </si>
  <si>
    <t>1028943</t>
  </si>
  <si>
    <t>1028802</t>
  </si>
  <si>
    <t>1028794</t>
  </si>
  <si>
    <t>1028950</t>
  </si>
  <si>
    <t>1028828</t>
  </si>
  <si>
    <t>1153543</t>
  </si>
  <si>
    <t>1154863</t>
  </si>
  <si>
    <t>0239772</t>
  </si>
  <si>
    <t>0618181</t>
  </si>
  <si>
    <t>1028869</t>
  </si>
  <si>
    <t>0701284</t>
  </si>
  <si>
    <t>1259365</t>
  </si>
  <si>
    <t>1260041</t>
  </si>
  <si>
    <t>1024066</t>
  </si>
  <si>
    <t>1024058</t>
  </si>
  <si>
    <t>0581462</t>
  </si>
  <si>
    <t>0746289</t>
  </si>
  <si>
    <t>0581413</t>
  </si>
  <si>
    <t>1024108</t>
  </si>
  <si>
    <t>0239855</t>
  </si>
  <si>
    <t>0612556</t>
  </si>
  <si>
    <t>0239731</t>
  </si>
  <si>
    <t>0478008</t>
  </si>
  <si>
    <t>0612168</t>
  </si>
  <si>
    <t>1023902</t>
  </si>
  <si>
    <t>1023936</t>
  </si>
  <si>
    <t>1023944</t>
  </si>
  <si>
    <t>1024017</t>
  </si>
  <si>
    <t>0548099</t>
  </si>
  <si>
    <t>0612499</t>
  </si>
  <si>
    <t>0500645</t>
  </si>
  <si>
    <t>0805010</t>
  </si>
  <si>
    <t>0239756</t>
  </si>
  <si>
    <t>0500710</t>
  </si>
  <si>
    <t>1028125</t>
  </si>
  <si>
    <t>0239012</t>
  </si>
  <si>
    <t>1028158</t>
  </si>
  <si>
    <t>0616854</t>
  </si>
  <si>
    <t>1308790</t>
  </si>
  <si>
    <t>1028877</t>
  </si>
  <si>
    <t>1584135</t>
  </si>
  <si>
    <t>1402031</t>
  </si>
  <si>
    <t>1457829</t>
  </si>
  <si>
    <t>1023647</t>
  </si>
  <si>
    <t>0474510</t>
  </si>
  <si>
    <t>1027671</t>
  </si>
  <si>
    <t>0579045</t>
  </si>
  <si>
    <t>0500439</t>
  </si>
  <si>
    <t>0701532</t>
  </si>
  <si>
    <t>0474593</t>
  </si>
  <si>
    <t>0573196</t>
  </si>
  <si>
    <t>0240283</t>
  </si>
  <si>
    <t>0579011</t>
  </si>
  <si>
    <t>1027804</t>
  </si>
  <si>
    <t>0578898</t>
  </si>
  <si>
    <t>0522490</t>
  </si>
  <si>
    <t>0240218</t>
  </si>
  <si>
    <t>1029362</t>
  </si>
  <si>
    <t>0579060</t>
  </si>
  <si>
    <t>0701375</t>
  </si>
  <si>
    <t>1029503</t>
  </si>
  <si>
    <t>0239715</t>
  </si>
  <si>
    <t>1153451</t>
  </si>
  <si>
    <t>1027911</t>
  </si>
  <si>
    <t>0660431</t>
  </si>
  <si>
    <t>0578831</t>
  </si>
  <si>
    <t>0537266</t>
  </si>
  <si>
    <t>0615112</t>
  </si>
  <si>
    <t>0581561</t>
  </si>
  <si>
    <t>1026301</t>
  </si>
  <si>
    <t>0618017</t>
  </si>
  <si>
    <t>0578674</t>
  </si>
  <si>
    <t>1024025</t>
  </si>
  <si>
    <t>1153667</t>
  </si>
  <si>
    <t>1029784</t>
  </si>
  <si>
    <t>0581553</t>
  </si>
  <si>
    <t>0755199</t>
  </si>
  <si>
    <t>0239707</t>
  </si>
  <si>
    <t>1028349</t>
  </si>
  <si>
    <t>0581454</t>
  </si>
  <si>
    <t>0716860</t>
  </si>
  <si>
    <t>0612432</t>
  </si>
  <si>
    <t>1025055</t>
  </si>
  <si>
    <t>0548594</t>
  </si>
  <si>
    <t>0239749</t>
  </si>
  <si>
    <t>0809723</t>
  </si>
  <si>
    <t>0581447</t>
  </si>
  <si>
    <t>0481184</t>
  </si>
  <si>
    <t>0639971</t>
  </si>
  <si>
    <t>1096288</t>
  </si>
  <si>
    <t>0273581</t>
  </si>
  <si>
    <t>1123942</t>
  </si>
  <si>
    <t>0502583</t>
  </si>
  <si>
    <t>0535096</t>
  </si>
  <si>
    <t>0273862</t>
  </si>
  <si>
    <t>1019132</t>
  </si>
  <si>
    <t>1096049</t>
  </si>
  <si>
    <t>0547125</t>
  </si>
  <si>
    <t>1096247</t>
  </si>
  <si>
    <t>1096403</t>
  </si>
  <si>
    <t>0537084</t>
  </si>
  <si>
    <t>1096320</t>
  </si>
  <si>
    <t>0789016</t>
  </si>
  <si>
    <t>0789040</t>
  </si>
  <si>
    <t>0273623</t>
  </si>
  <si>
    <t>0639948</t>
  </si>
  <si>
    <t>0536987</t>
  </si>
  <si>
    <t>0535070</t>
  </si>
  <si>
    <t>0523183</t>
  </si>
  <si>
    <t>1096569</t>
  </si>
  <si>
    <t>0576595</t>
  </si>
  <si>
    <t>0547927</t>
  </si>
  <si>
    <t>0273748</t>
  </si>
  <si>
    <t>1120229</t>
  </si>
  <si>
    <t>0576538</t>
  </si>
  <si>
    <t>0273896</t>
  </si>
  <si>
    <t>0638049</t>
  </si>
  <si>
    <t>0725960</t>
  </si>
  <si>
    <t>0576637</t>
  </si>
  <si>
    <t>0547828</t>
  </si>
  <si>
    <t>1123702</t>
  </si>
  <si>
    <t>1078922</t>
  </si>
  <si>
    <t>1079961</t>
  </si>
  <si>
    <t>1079805</t>
  </si>
  <si>
    <t>1343409</t>
  </si>
  <si>
    <t>1389709</t>
  </si>
  <si>
    <t>1406115</t>
  </si>
  <si>
    <t>1602358</t>
  </si>
  <si>
    <t>0273599</t>
  </si>
  <si>
    <t>0548438</t>
  </si>
  <si>
    <t>1124973</t>
  </si>
  <si>
    <t>1590884</t>
  </si>
  <si>
    <t>1124221</t>
  </si>
  <si>
    <t>0537480</t>
  </si>
  <si>
    <t>0309898</t>
  </si>
  <si>
    <t>0309773</t>
  </si>
  <si>
    <t>0309799</t>
  </si>
  <si>
    <t>0568592</t>
  </si>
  <si>
    <t>0310516</t>
  </si>
  <si>
    <t>1126325</t>
  </si>
  <si>
    <t>0568741</t>
  </si>
  <si>
    <t>0876433</t>
  </si>
  <si>
    <t>0309856</t>
  </si>
  <si>
    <t>0614909</t>
  </si>
  <si>
    <t>0327486</t>
  </si>
  <si>
    <t>0327395</t>
  </si>
  <si>
    <t>0467126</t>
  </si>
  <si>
    <t>0577031</t>
  </si>
  <si>
    <t>0467118</t>
  </si>
  <si>
    <t>1599109</t>
  </si>
  <si>
    <t>1599463</t>
  </si>
  <si>
    <t>1379957</t>
  </si>
  <si>
    <t>0579110</t>
  </si>
  <si>
    <t>0238808</t>
  </si>
  <si>
    <t>0666701</t>
  </si>
  <si>
    <t>0923128</t>
  </si>
  <si>
    <t>0612812</t>
  </si>
  <si>
    <t>0612697</t>
  </si>
  <si>
    <t>1433549</t>
  </si>
  <si>
    <t>427658</t>
  </si>
  <si>
    <t>386224</t>
  </si>
  <si>
    <t>146432</t>
  </si>
  <si>
    <t>394605</t>
  </si>
  <si>
    <t>139785</t>
  </si>
  <si>
    <t>140265</t>
  </si>
  <si>
    <t>140270</t>
  </si>
  <si>
    <t>143730</t>
  </si>
  <si>
    <t>461690</t>
  </si>
  <si>
    <t>146187</t>
  </si>
  <si>
    <t>168805</t>
  </si>
  <si>
    <t>165029</t>
  </si>
  <si>
    <t>152022</t>
  </si>
  <si>
    <t>160847</t>
  </si>
  <si>
    <t>170318</t>
  </si>
  <si>
    <t>391640</t>
  </si>
  <si>
    <t>493974</t>
  </si>
  <si>
    <t>458640</t>
  </si>
  <si>
    <t>463967</t>
  </si>
  <si>
    <t>459343</t>
  </si>
  <si>
    <t>452285</t>
  </si>
  <si>
    <t>445718</t>
  </si>
  <si>
    <t>460940</t>
  </si>
  <si>
    <t>447114</t>
  </si>
  <si>
    <t>461968</t>
  </si>
  <si>
    <t>467084</t>
  </si>
  <si>
    <t>441659</t>
  </si>
  <si>
    <t>463948</t>
  </si>
  <si>
    <t>441683</t>
  </si>
  <si>
    <t>441678</t>
  </si>
  <si>
    <t>463953</t>
  </si>
  <si>
    <t>448670</t>
  </si>
  <si>
    <t>463934</t>
  </si>
  <si>
    <t>441310</t>
  </si>
  <si>
    <t>453713</t>
  </si>
  <si>
    <t>453765</t>
  </si>
  <si>
    <t>358283</t>
  </si>
  <si>
    <t>360945</t>
  </si>
  <si>
    <t>355053</t>
  </si>
  <si>
    <t>355963</t>
  </si>
  <si>
    <t>308759</t>
  </si>
  <si>
    <t>306661</t>
  </si>
  <si>
    <t>314171</t>
  </si>
  <si>
    <t>010136</t>
  </si>
  <si>
    <t>010424</t>
  </si>
  <si>
    <t>122803</t>
  </si>
  <si>
    <t>011975</t>
  </si>
  <si>
    <t>121554</t>
  </si>
  <si>
    <t>002513</t>
  </si>
  <si>
    <t>004828</t>
  </si>
  <si>
    <t>376593</t>
  </si>
  <si>
    <t>476663</t>
  </si>
  <si>
    <t>473099</t>
  </si>
  <si>
    <t>477813</t>
  </si>
  <si>
    <t>804301</t>
  </si>
  <si>
    <t>474447</t>
  </si>
  <si>
    <t>481546</t>
  </si>
  <si>
    <t>210654</t>
  </si>
  <si>
    <t>214015</t>
  </si>
  <si>
    <t>214077</t>
  </si>
  <si>
    <t>214063</t>
  </si>
  <si>
    <t>210649</t>
  </si>
  <si>
    <t>179465</t>
  </si>
  <si>
    <t>217976</t>
  </si>
  <si>
    <t>213978</t>
  </si>
  <si>
    <t>213983</t>
  </si>
  <si>
    <t>354973</t>
  </si>
  <si>
    <t>352002</t>
  </si>
  <si>
    <t>353068</t>
  </si>
  <si>
    <t>730211</t>
  </si>
  <si>
    <t>361186</t>
  </si>
  <si>
    <t>357981</t>
  </si>
  <si>
    <t>357245</t>
  </si>
  <si>
    <t>362237</t>
  </si>
  <si>
    <t>190302</t>
  </si>
  <si>
    <t>365226</t>
  </si>
  <si>
    <t>367065</t>
  </si>
  <si>
    <t>374056</t>
  </si>
  <si>
    <t>386115</t>
  </si>
  <si>
    <t>365900</t>
  </si>
  <si>
    <t>295097</t>
  </si>
  <si>
    <t>058859</t>
  </si>
  <si>
    <t>061338</t>
  </si>
  <si>
    <t>060254</t>
  </si>
  <si>
    <t>060555</t>
  </si>
  <si>
    <t>061989</t>
  </si>
  <si>
    <t>486718</t>
  </si>
  <si>
    <t>486723</t>
  </si>
  <si>
    <t>488369</t>
  </si>
  <si>
    <t>488374</t>
  </si>
  <si>
    <t>072855</t>
  </si>
  <si>
    <t>064068</t>
  </si>
  <si>
    <t>758568</t>
  </si>
  <si>
    <t>486742</t>
  </si>
  <si>
    <t>400055</t>
  </si>
  <si>
    <t>299024</t>
  </si>
  <si>
    <t>342843</t>
  </si>
  <si>
    <t>316641</t>
  </si>
  <si>
    <t>329950</t>
  </si>
  <si>
    <t>298779</t>
  </si>
  <si>
    <t>342999</t>
  </si>
  <si>
    <t>346855</t>
  </si>
  <si>
    <t>315043</t>
  </si>
  <si>
    <t>491036</t>
  </si>
  <si>
    <t>490348</t>
  </si>
  <si>
    <t>331745</t>
  </si>
  <si>
    <t>346695</t>
  </si>
  <si>
    <t>342956</t>
  </si>
  <si>
    <t>337455</t>
  </si>
  <si>
    <t>295747</t>
  </si>
  <si>
    <t>325259</t>
  </si>
  <si>
    <t>288493</t>
  </si>
  <si>
    <t>288469</t>
  </si>
  <si>
    <t>313652</t>
  </si>
  <si>
    <t>435465</t>
  </si>
  <si>
    <t>410771</t>
  </si>
  <si>
    <t>413576</t>
  </si>
  <si>
    <t>438275</t>
  </si>
  <si>
    <t>410827</t>
  </si>
  <si>
    <t>425008</t>
  </si>
  <si>
    <t>417126</t>
  </si>
  <si>
    <t>424476</t>
  </si>
  <si>
    <t>430298</t>
  </si>
  <si>
    <t>417145</t>
  </si>
  <si>
    <t>415486</t>
  </si>
  <si>
    <t>433292</t>
  </si>
  <si>
    <t>410747</t>
  </si>
  <si>
    <t>435724</t>
  </si>
  <si>
    <t>430302</t>
  </si>
  <si>
    <t>438628</t>
  </si>
  <si>
    <t>423684</t>
  </si>
  <si>
    <t>037027</t>
  </si>
  <si>
    <t>036947</t>
  </si>
  <si>
    <t>534106</t>
  </si>
  <si>
    <t>034769</t>
  </si>
  <si>
    <t>034774</t>
  </si>
  <si>
    <t>084740</t>
  </si>
  <si>
    <t>222001</t>
  </si>
  <si>
    <t>238337</t>
  </si>
  <si>
    <t>238530</t>
  </si>
  <si>
    <t>226264</t>
  </si>
  <si>
    <t>226023</t>
  </si>
  <si>
    <t>227744</t>
  </si>
  <si>
    <t>245762</t>
  </si>
  <si>
    <t>246870</t>
  </si>
  <si>
    <t>246436</t>
  </si>
  <si>
    <t>239997</t>
  </si>
  <si>
    <t>230906</t>
  </si>
  <si>
    <t>240745</t>
  </si>
  <si>
    <t>226688</t>
  </si>
  <si>
    <t>236418</t>
  </si>
  <si>
    <t>234749</t>
  </si>
  <si>
    <t>226259</t>
  </si>
  <si>
    <t>245045</t>
  </si>
  <si>
    <t>247474</t>
  </si>
  <si>
    <t>245069</t>
  </si>
  <si>
    <t>223251</t>
  </si>
  <si>
    <t>219857</t>
  </si>
  <si>
    <t>094895</t>
  </si>
  <si>
    <t>094145</t>
  </si>
  <si>
    <t>099968</t>
  </si>
  <si>
    <t>099954</t>
  </si>
  <si>
    <t>110635</t>
  </si>
  <si>
    <t>250206</t>
  </si>
  <si>
    <t>255497</t>
  </si>
  <si>
    <t>274820</t>
  </si>
  <si>
    <t>272034</t>
  </si>
  <si>
    <t>272519</t>
  </si>
  <si>
    <t>174712</t>
  </si>
  <si>
    <t>074147</t>
  </si>
  <si>
    <t>079362</t>
  </si>
  <si>
    <t>091383</t>
  </si>
  <si>
    <t>091726</t>
  </si>
  <si>
    <t>408792</t>
  </si>
  <si>
    <t>407740</t>
  </si>
  <si>
    <t>406175</t>
  </si>
  <si>
    <t>400456</t>
  </si>
  <si>
    <t>400220</t>
  </si>
  <si>
    <t>403450</t>
  </si>
  <si>
    <t>301705</t>
  </si>
  <si>
    <t>333513</t>
  </si>
  <si>
    <t>320619</t>
  </si>
  <si>
    <t>319404</t>
  </si>
  <si>
    <t>301791</t>
  </si>
  <si>
    <t>303752</t>
  </si>
  <si>
    <t>320087</t>
  </si>
  <si>
    <t>303554</t>
  </si>
  <si>
    <t>301927</t>
  </si>
  <si>
    <t>320841</t>
  </si>
  <si>
    <t>301649</t>
  </si>
  <si>
    <t>303733</t>
  </si>
  <si>
    <t>308641</t>
  </si>
  <si>
    <t>292254</t>
  </si>
  <si>
    <t>137300</t>
  </si>
  <si>
    <t>286559</t>
  </si>
  <si>
    <t>280958</t>
  </si>
  <si>
    <t>284367</t>
  </si>
  <si>
    <t>105568</t>
  </si>
  <si>
    <t>276107</t>
  </si>
  <si>
    <t>276046</t>
  </si>
  <si>
    <t>493064</t>
  </si>
  <si>
    <t>491300</t>
  </si>
  <si>
    <t>092113</t>
  </si>
  <si>
    <t>370713</t>
  </si>
  <si>
    <t>444592</t>
  </si>
  <si>
    <t>454393</t>
  </si>
  <si>
    <t>445723</t>
  </si>
  <si>
    <t>799639</t>
  </si>
  <si>
    <t>345144</t>
  </si>
  <si>
    <t>343885</t>
  </si>
  <si>
    <t>329993</t>
  </si>
  <si>
    <t>170931</t>
  </si>
  <si>
    <t>333424</t>
  </si>
  <si>
    <t>170059</t>
  </si>
  <si>
    <t>217028</t>
  </si>
  <si>
    <t>180497</t>
  </si>
  <si>
    <t>416301</t>
  </si>
  <si>
    <t>526465</t>
  </si>
  <si>
    <t>038116</t>
  </si>
  <si>
    <t>301630</t>
  </si>
  <si>
    <t>303568</t>
  </si>
  <si>
    <t>226320</t>
  </si>
  <si>
    <t>063525</t>
  </si>
  <si>
    <t>400197</t>
  </si>
  <si>
    <t>241815</t>
  </si>
  <si>
    <t>346879</t>
  </si>
  <si>
    <t>454675</t>
  </si>
  <si>
    <t>445959</t>
  </si>
  <si>
    <t>457565</t>
  </si>
  <si>
    <t>070291</t>
  </si>
  <si>
    <t>344026</t>
  </si>
  <si>
    <t>329629</t>
  </si>
  <si>
    <t>360200</t>
  </si>
  <si>
    <t>329648</t>
  </si>
  <si>
    <t>343791</t>
  </si>
  <si>
    <t>526494</t>
  </si>
  <si>
    <t>365250</t>
  </si>
  <si>
    <t>179941</t>
  </si>
  <si>
    <t>428525</t>
  </si>
  <si>
    <t>425796</t>
  </si>
  <si>
    <t>068472</t>
  </si>
  <si>
    <t>329974</t>
  </si>
  <si>
    <t>358985</t>
  </si>
  <si>
    <t>003254</t>
  </si>
  <si>
    <t>139907</t>
  </si>
  <si>
    <t>453732</t>
  </si>
  <si>
    <t>359862</t>
  </si>
  <si>
    <t>350376</t>
  </si>
  <si>
    <t>100702</t>
  </si>
  <si>
    <t>478860</t>
  </si>
  <si>
    <t>123671</t>
  </si>
  <si>
    <t>357919</t>
  </si>
  <si>
    <t>283476</t>
  </si>
  <si>
    <t>397010</t>
  </si>
  <si>
    <t>383517</t>
  </si>
  <si>
    <t>386219</t>
  </si>
  <si>
    <t>415207</t>
  </si>
  <si>
    <t>174222</t>
  </si>
  <si>
    <t>478841</t>
  </si>
  <si>
    <t>535342</t>
  </si>
  <si>
    <t>436200</t>
  </si>
  <si>
    <t>412906</t>
  </si>
  <si>
    <t>437799</t>
  </si>
  <si>
    <t>463929</t>
  </si>
  <si>
    <t>129215</t>
  </si>
  <si>
    <t>436342</t>
  </si>
  <si>
    <t>326819</t>
  </si>
  <si>
    <t>306005</t>
  </si>
  <si>
    <t>301871</t>
  </si>
  <si>
    <t>140034</t>
  </si>
  <si>
    <t>360021</t>
  </si>
  <si>
    <t>813131</t>
  </si>
  <si>
    <t>478761</t>
  </si>
  <si>
    <t>476385</t>
  </si>
  <si>
    <t>451035</t>
  </si>
  <si>
    <t>237856</t>
  </si>
  <si>
    <t>473626</t>
  </si>
  <si>
    <t>749512</t>
  </si>
  <si>
    <t>261709</t>
  </si>
  <si>
    <t>036264</t>
  </si>
  <si>
    <t>034284</t>
  </si>
  <si>
    <t>253219</t>
  </si>
  <si>
    <t>034670</t>
  </si>
  <si>
    <t>034279</t>
  </si>
  <si>
    <t>272029</t>
  </si>
  <si>
    <t>253988</t>
  </si>
  <si>
    <t>253974</t>
  </si>
  <si>
    <t>475512</t>
  </si>
  <si>
    <t>483017</t>
  </si>
  <si>
    <t>479435</t>
  </si>
  <si>
    <t>377583</t>
  </si>
  <si>
    <t>447454</t>
  </si>
  <si>
    <t>473221</t>
  </si>
  <si>
    <t>460756</t>
  </si>
  <si>
    <t>826548</t>
  </si>
  <si>
    <t>175014</t>
  </si>
  <si>
    <t>324981</t>
  </si>
  <si>
    <t>210606</t>
  </si>
  <si>
    <t>305911</t>
  </si>
  <si>
    <t>305973</t>
  </si>
  <si>
    <t>382792</t>
  </si>
  <si>
    <t>382462</t>
  </si>
  <si>
    <t>238101</t>
  </si>
  <si>
    <t>001028</t>
  </si>
  <si>
    <t>486737</t>
  </si>
  <si>
    <t>810769</t>
  </si>
  <si>
    <t>038017</t>
  </si>
  <si>
    <t>432645</t>
  </si>
  <si>
    <t>429214</t>
  </si>
  <si>
    <t>432320</t>
  </si>
  <si>
    <t>432631</t>
  </si>
  <si>
    <t>091830</t>
  </si>
  <si>
    <t>454388</t>
  </si>
  <si>
    <t>080105</t>
  </si>
  <si>
    <t>480684</t>
  </si>
  <si>
    <t>479299</t>
  </si>
  <si>
    <t>482720</t>
  </si>
  <si>
    <t>416184</t>
  </si>
  <si>
    <t>436219</t>
  </si>
  <si>
    <t>428083</t>
  </si>
  <si>
    <t>492917</t>
  </si>
  <si>
    <t>034712</t>
  </si>
  <si>
    <t>034806</t>
  </si>
  <si>
    <t>035250</t>
  </si>
  <si>
    <t>041604</t>
  </si>
  <si>
    <t>016242</t>
  </si>
  <si>
    <t>016218</t>
  </si>
  <si>
    <t>026632</t>
  </si>
  <si>
    <t>015676</t>
  </si>
  <si>
    <t>250268</t>
  </si>
  <si>
    <t>254148</t>
  </si>
  <si>
    <t>465297</t>
  </si>
  <si>
    <t>461789</t>
  </si>
  <si>
    <t>441584</t>
  </si>
  <si>
    <t>451059</t>
  </si>
  <si>
    <t>453690</t>
  </si>
  <si>
    <t>443818</t>
  </si>
  <si>
    <t>443192</t>
  </si>
  <si>
    <t>453746</t>
  </si>
  <si>
    <t>454755</t>
  </si>
  <si>
    <t>451771</t>
  </si>
  <si>
    <t>375466</t>
  </si>
  <si>
    <t>376606</t>
  </si>
  <si>
    <t>495063</t>
  </si>
  <si>
    <t>063766</t>
  </si>
  <si>
    <t>080563</t>
  </si>
  <si>
    <t>176834</t>
  </si>
  <si>
    <t>217716</t>
  </si>
  <si>
    <t>185329</t>
  </si>
  <si>
    <t>184476</t>
  </si>
  <si>
    <t>445737</t>
  </si>
  <si>
    <t>459965</t>
  </si>
  <si>
    <t>459753</t>
  </si>
  <si>
    <t>446690</t>
  </si>
  <si>
    <t>447128</t>
  </si>
  <si>
    <t>462604</t>
  </si>
  <si>
    <t>087098</t>
  </si>
  <si>
    <t>086070</t>
  </si>
  <si>
    <t>023011</t>
  </si>
  <si>
    <t>090618</t>
  </si>
  <si>
    <t>333339</t>
  </si>
  <si>
    <t>006969</t>
  </si>
  <si>
    <t>348411</t>
  </si>
  <si>
    <t>348388</t>
  </si>
  <si>
    <t>003555</t>
  </si>
  <si>
    <t>329709</t>
  </si>
  <si>
    <t>343833</t>
  </si>
  <si>
    <t>359980</t>
  </si>
  <si>
    <t>358594</t>
  </si>
  <si>
    <t>358438</t>
  </si>
  <si>
    <t>358730</t>
  </si>
  <si>
    <t>358141</t>
  </si>
  <si>
    <t>361365</t>
  </si>
  <si>
    <t>462454</t>
  </si>
  <si>
    <t>068801</t>
  </si>
  <si>
    <t>077891</t>
  </si>
  <si>
    <t>354992</t>
  </si>
  <si>
    <t>169414</t>
  </si>
  <si>
    <t>127037</t>
  </si>
  <si>
    <t>230058</t>
  </si>
  <si>
    <t>088248</t>
  </si>
  <si>
    <t>363468</t>
  </si>
  <si>
    <t>089950</t>
  </si>
  <si>
    <t>362440</t>
  </si>
  <si>
    <t>359777</t>
  </si>
  <si>
    <t>360295</t>
  </si>
  <si>
    <t>355977</t>
  </si>
  <si>
    <t>359013</t>
  </si>
  <si>
    <t>392569</t>
  </si>
  <si>
    <t>218396</t>
  </si>
  <si>
    <t>209392</t>
  </si>
  <si>
    <t>226103</t>
  </si>
  <si>
    <t>445756</t>
  </si>
  <si>
    <t>459970</t>
  </si>
  <si>
    <t>445964</t>
  </si>
  <si>
    <t>448689</t>
  </si>
  <si>
    <t>503652</t>
  </si>
  <si>
    <t>503671</t>
  </si>
  <si>
    <t>486681</t>
  </si>
  <si>
    <t>452290</t>
  </si>
  <si>
    <t>444629</t>
  </si>
  <si>
    <t>442809</t>
  </si>
  <si>
    <t>042689</t>
  </si>
  <si>
    <t>457792</t>
  </si>
  <si>
    <t>062521</t>
  </si>
  <si>
    <t>062658</t>
  </si>
  <si>
    <t>072935</t>
  </si>
  <si>
    <t>462835</t>
  </si>
  <si>
    <t>467102</t>
  </si>
  <si>
    <t>238323</t>
  </si>
  <si>
    <t>391715</t>
  </si>
  <si>
    <t>392300</t>
  </si>
  <si>
    <t>171327</t>
  </si>
  <si>
    <t>424495</t>
  </si>
  <si>
    <t>165289</t>
  </si>
  <si>
    <t>438176</t>
  </si>
  <si>
    <t>434970</t>
  </si>
  <si>
    <t>378549</t>
  </si>
  <si>
    <t>461713</t>
  </si>
  <si>
    <t>423900</t>
  </si>
  <si>
    <t>429209</t>
  </si>
  <si>
    <t>061381</t>
  </si>
  <si>
    <t>173307</t>
  </si>
  <si>
    <t>058977</t>
  </si>
  <si>
    <t>189676</t>
  </si>
  <si>
    <t>800831</t>
  </si>
  <si>
    <t>340537</t>
  </si>
  <si>
    <t>303747</t>
  </si>
  <si>
    <t>477907</t>
  </si>
  <si>
    <t>474027</t>
  </si>
  <si>
    <t>027113</t>
  </si>
  <si>
    <t>313765</t>
  </si>
  <si>
    <t>073826</t>
  </si>
  <si>
    <t>065505</t>
  </si>
  <si>
    <t>140091</t>
  </si>
  <si>
    <t>234886</t>
  </si>
  <si>
    <t>002754</t>
  </si>
  <si>
    <t>451064</t>
  </si>
  <si>
    <t>144701</t>
  </si>
  <si>
    <t>145381</t>
  </si>
  <si>
    <t>338761</t>
  </si>
  <si>
    <t>324603</t>
  </si>
  <si>
    <t>501002</t>
  </si>
  <si>
    <t>225033</t>
  </si>
  <si>
    <t>224383</t>
  </si>
  <si>
    <t>044570</t>
  </si>
  <si>
    <t>092212</t>
  </si>
  <si>
    <t>078193</t>
  </si>
  <si>
    <t>080110</t>
  </si>
  <si>
    <t>082232</t>
  </si>
  <si>
    <t>091731</t>
  </si>
  <si>
    <t>076486</t>
  </si>
  <si>
    <t>415132</t>
  </si>
  <si>
    <t>004791</t>
  </si>
  <si>
    <t>191472</t>
  </si>
  <si>
    <t>000279</t>
  </si>
  <si>
    <t>068429</t>
  </si>
  <si>
    <t>215736</t>
  </si>
  <si>
    <t>368036</t>
  </si>
  <si>
    <t>381486</t>
  </si>
  <si>
    <t>365698</t>
  </si>
  <si>
    <t>387488</t>
  </si>
  <si>
    <t>388614</t>
  </si>
  <si>
    <t>393521</t>
  </si>
  <si>
    <t>358301</t>
  </si>
  <si>
    <t>356830</t>
  </si>
  <si>
    <t>182825</t>
  </si>
  <si>
    <t>436304</t>
  </si>
  <si>
    <t>292126</t>
  </si>
  <si>
    <t>145244</t>
  </si>
  <si>
    <t>340288</t>
  </si>
  <si>
    <t>300334</t>
  </si>
  <si>
    <t>343734</t>
  </si>
  <si>
    <t>070385</t>
  </si>
  <si>
    <t>427639</t>
  </si>
  <si>
    <t>018383</t>
  </si>
  <si>
    <t>455509</t>
  </si>
  <si>
    <t>467178</t>
  </si>
  <si>
    <t>451568</t>
  </si>
  <si>
    <t>454425</t>
  </si>
  <si>
    <t>441701</t>
  </si>
  <si>
    <t>324778</t>
  </si>
  <si>
    <t>325400</t>
  </si>
  <si>
    <t>301668</t>
  </si>
  <si>
    <t>329554</t>
  </si>
  <si>
    <t>143400</t>
  </si>
  <si>
    <t>350239</t>
  </si>
  <si>
    <t>423735</t>
  </si>
  <si>
    <t>459951</t>
  </si>
  <si>
    <t>368098</t>
  </si>
  <si>
    <t>374513</t>
  </si>
  <si>
    <t>713184</t>
  </si>
  <si>
    <t>386436</t>
  </si>
  <si>
    <t>075038</t>
  </si>
  <si>
    <t>080134</t>
  </si>
  <si>
    <t>121158</t>
  </si>
  <si>
    <t>391739</t>
  </si>
  <si>
    <t>296921</t>
  </si>
  <si>
    <t>481607</t>
  </si>
  <si>
    <t>324721</t>
  </si>
  <si>
    <t>386257</t>
  </si>
  <si>
    <t>387515</t>
  </si>
  <si>
    <t>373429</t>
  </si>
  <si>
    <t>232509</t>
  </si>
  <si>
    <t>232689</t>
  </si>
  <si>
    <t>400159</t>
  </si>
  <si>
    <t>442833</t>
  </si>
  <si>
    <t>311120</t>
  </si>
  <si>
    <t>004809</t>
  </si>
  <si>
    <t>060881</t>
  </si>
  <si>
    <t>464962</t>
  </si>
  <si>
    <t>447944</t>
  </si>
  <si>
    <t>173331</t>
  </si>
  <si>
    <t>065459</t>
  </si>
  <si>
    <t>123384</t>
  </si>
  <si>
    <t>363190</t>
  </si>
  <si>
    <t>210116</t>
  </si>
  <si>
    <t>456429</t>
  </si>
  <si>
    <t>457160</t>
  </si>
  <si>
    <t>453807</t>
  </si>
  <si>
    <t>453671</t>
  </si>
  <si>
    <t>466579</t>
  </si>
  <si>
    <t>826510</t>
  </si>
  <si>
    <t>086895</t>
  </si>
  <si>
    <t>349203</t>
  </si>
  <si>
    <t>338775</t>
  </si>
  <si>
    <t>354138</t>
  </si>
  <si>
    <t>181840</t>
  </si>
  <si>
    <t>324882</t>
  </si>
  <si>
    <t>305954</t>
  </si>
  <si>
    <t>319183</t>
  </si>
  <si>
    <t>144579</t>
  </si>
  <si>
    <t>146130</t>
  </si>
  <si>
    <t>157393</t>
  </si>
  <si>
    <t>157982</t>
  </si>
  <si>
    <t>478346</t>
  </si>
  <si>
    <t>477281</t>
  </si>
  <si>
    <t>153446</t>
  </si>
  <si>
    <t>065510</t>
  </si>
  <si>
    <t>060433</t>
  </si>
  <si>
    <t>435535</t>
  </si>
  <si>
    <t>435286</t>
  </si>
  <si>
    <t>376611</t>
  </si>
  <si>
    <t>376630</t>
  </si>
  <si>
    <t>755206</t>
  </si>
  <si>
    <t>385366</t>
  </si>
  <si>
    <t>755485</t>
  </si>
  <si>
    <t>382688</t>
  </si>
  <si>
    <t>446874</t>
  </si>
  <si>
    <t>460959</t>
  </si>
  <si>
    <t>361389</t>
  </si>
  <si>
    <t>301885</t>
  </si>
  <si>
    <t>296902</t>
  </si>
  <si>
    <t>301786</t>
  </si>
  <si>
    <t>383602</t>
  </si>
  <si>
    <t>383635</t>
  </si>
  <si>
    <t>343994</t>
  </si>
  <si>
    <t>486539</t>
  </si>
  <si>
    <t>355883</t>
  </si>
  <si>
    <t>145140</t>
  </si>
  <si>
    <t>144659</t>
  </si>
  <si>
    <t>062639</t>
  </si>
  <si>
    <t>059806</t>
  </si>
  <si>
    <t>059849</t>
  </si>
  <si>
    <t>058699</t>
  </si>
  <si>
    <t>059745</t>
  </si>
  <si>
    <t>324995</t>
  </si>
  <si>
    <t>028198</t>
  </si>
  <si>
    <t>027698</t>
  </si>
  <si>
    <t>026646</t>
  </si>
  <si>
    <t>425536</t>
  </si>
  <si>
    <t>424202</t>
  </si>
  <si>
    <t>425414</t>
  </si>
  <si>
    <t>223294</t>
  </si>
  <si>
    <t>222690</t>
  </si>
  <si>
    <t>229451</t>
  </si>
  <si>
    <t>220035</t>
  </si>
  <si>
    <t>501078</t>
  </si>
  <si>
    <t>245106</t>
  </si>
  <si>
    <t>006549</t>
  </si>
  <si>
    <t>002546</t>
  </si>
  <si>
    <t>011942</t>
  </si>
  <si>
    <t>169150</t>
  </si>
  <si>
    <t>055257</t>
  </si>
  <si>
    <t>054998</t>
  </si>
  <si>
    <t>055163</t>
  </si>
  <si>
    <t>043071</t>
  </si>
  <si>
    <t>168810</t>
  </si>
  <si>
    <t>234396</t>
  </si>
  <si>
    <t>230082</t>
  </si>
  <si>
    <t>474249</t>
  </si>
  <si>
    <t>360827</t>
  </si>
  <si>
    <t>360790</t>
  </si>
  <si>
    <t>360771</t>
  </si>
  <si>
    <t>360610</t>
  </si>
  <si>
    <t>359027</t>
  </si>
  <si>
    <t>360276</t>
  </si>
  <si>
    <t>360238</t>
  </si>
  <si>
    <t>443677</t>
  </si>
  <si>
    <t>443823</t>
  </si>
  <si>
    <t>466584</t>
  </si>
  <si>
    <t>443837</t>
  </si>
  <si>
    <t>445775</t>
  </si>
  <si>
    <t>445780</t>
  </si>
  <si>
    <t>445799</t>
  </si>
  <si>
    <t>447468</t>
  </si>
  <si>
    <t>459545</t>
  </si>
  <si>
    <t>446708</t>
  </si>
  <si>
    <t>446713</t>
  </si>
  <si>
    <t>447289</t>
  </si>
  <si>
    <t>448986</t>
  </si>
  <si>
    <t>460327</t>
  </si>
  <si>
    <t>441739</t>
  </si>
  <si>
    <t>455806</t>
  </si>
  <si>
    <t>461954</t>
  </si>
  <si>
    <t>462468</t>
  </si>
  <si>
    <t>462473</t>
  </si>
  <si>
    <t>791775</t>
  </si>
  <si>
    <t>464009</t>
  </si>
  <si>
    <t>454010</t>
  </si>
  <si>
    <t>453794</t>
  </si>
  <si>
    <t>451101</t>
  </si>
  <si>
    <t>457570</t>
  </si>
  <si>
    <t>458857</t>
  </si>
  <si>
    <t>459357</t>
  </si>
  <si>
    <t>465650</t>
  </si>
  <si>
    <t>465674</t>
  </si>
  <si>
    <t>467606</t>
  </si>
  <si>
    <t>467625</t>
  </si>
  <si>
    <t>467116</t>
  </si>
  <si>
    <t>467121</t>
  </si>
  <si>
    <t>465971</t>
  </si>
  <si>
    <t>466305</t>
  </si>
  <si>
    <t>451342</t>
  </si>
  <si>
    <t>452346</t>
  </si>
  <si>
    <t>441560</t>
  </si>
  <si>
    <t>467913</t>
  </si>
  <si>
    <t>067528</t>
  </si>
  <si>
    <t>026608</t>
  </si>
  <si>
    <t>564179</t>
  </si>
  <si>
    <t>360035</t>
  </si>
  <si>
    <t>339925</t>
  </si>
  <si>
    <t>298835</t>
  </si>
  <si>
    <t>176650</t>
  </si>
  <si>
    <t>177013</t>
  </si>
  <si>
    <t>184075</t>
  </si>
  <si>
    <t>304935</t>
  </si>
  <si>
    <t>304959</t>
  </si>
  <si>
    <t>291848</t>
  </si>
  <si>
    <t>324877</t>
  </si>
  <si>
    <t>291565</t>
  </si>
  <si>
    <t>357764</t>
  </si>
  <si>
    <t>483927</t>
  </si>
  <si>
    <t>485484</t>
  </si>
  <si>
    <t>484149</t>
  </si>
  <si>
    <t>355878</t>
  </si>
  <si>
    <t>427597</t>
  </si>
  <si>
    <t>426381</t>
  </si>
  <si>
    <t>426258</t>
  </si>
  <si>
    <t>474584</t>
  </si>
  <si>
    <t>425503</t>
  </si>
  <si>
    <t>475828</t>
  </si>
  <si>
    <t>476677</t>
  </si>
  <si>
    <t>476564</t>
  </si>
  <si>
    <t>476125</t>
  </si>
  <si>
    <t>479280</t>
  </si>
  <si>
    <t>229074</t>
  </si>
  <si>
    <t>233127</t>
  </si>
  <si>
    <t>004734</t>
  </si>
  <si>
    <t>180845</t>
  </si>
  <si>
    <t>183679</t>
  </si>
  <si>
    <t>175617</t>
  </si>
  <si>
    <t>176018</t>
  </si>
  <si>
    <t>137324</t>
  </si>
  <si>
    <t>139342</t>
  </si>
  <si>
    <t>137338</t>
  </si>
  <si>
    <t>011659</t>
  </si>
  <si>
    <t>479572</t>
  </si>
  <si>
    <t>483135</t>
  </si>
  <si>
    <t>475480</t>
  </si>
  <si>
    <t>473339</t>
  </si>
  <si>
    <t>473103</t>
  </si>
  <si>
    <t>399660</t>
  </si>
  <si>
    <t>488675</t>
  </si>
  <si>
    <t>262271</t>
  </si>
  <si>
    <t>385804</t>
  </si>
  <si>
    <t>088917</t>
  </si>
  <si>
    <t>379775</t>
  </si>
  <si>
    <t>747018</t>
  </si>
  <si>
    <t>366259</t>
  </si>
  <si>
    <t>746820</t>
  </si>
  <si>
    <t>373957</t>
  </si>
  <si>
    <t>381047</t>
  </si>
  <si>
    <t>386238</t>
  </si>
  <si>
    <t>387006</t>
  </si>
  <si>
    <t>382706</t>
  </si>
  <si>
    <t>383188</t>
  </si>
  <si>
    <t>385333</t>
  </si>
  <si>
    <t>380260</t>
  </si>
  <si>
    <t>378399</t>
  </si>
  <si>
    <t>391372</t>
  </si>
  <si>
    <t>755273</t>
  </si>
  <si>
    <t>388826</t>
  </si>
  <si>
    <t>387025</t>
  </si>
  <si>
    <t>812810</t>
  </si>
  <si>
    <t>755843</t>
  </si>
  <si>
    <t>365194</t>
  </si>
  <si>
    <t>239544</t>
  </si>
  <si>
    <t>465688</t>
  </si>
  <si>
    <t>460978</t>
  </si>
  <si>
    <t>505948</t>
  </si>
  <si>
    <t>388497</t>
  </si>
  <si>
    <t>390476</t>
  </si>
  <si>
    <t>137994</t>
  </si>
  <si>
    <t>545789</t>
  </si>
  <si>
    <t>404478</t>
  </si>
  <si>
    <t>409838</t>
  </si>
  <si>
    <t>092226</t>
  </si>
  <si>
    <t>401427</t>
  </si>
  <si>
    <t>409433</t>
  </si>
  <si>
    <t>083137</t>
  </si>
  <si>
    <t>075024</t>
  </si>
  <si>
    <t>362317</t>
  </si>
  <si>
    <t>329931</t>
  </si>
  <si>
    <t>291283</t>
  </si>
  <si>
    <t>566531</t>
  </si>
  <si>
    <t>389675</t>
  </si>
  <si>
    <t>366773</t>
  </si>
  <si>
    <t>234382</t>
  </si>
  <si>
    <t>648971</t>
  </si>
  <si>
    <t>239445</t>
  </si>
  <si>
    <t>755466</t>
  </si>
  <si>
    <t>538500</t>
  </si>
  <si>
    <t>768869</t>
  </si>
  <si>
    <t>063648</t>
  </si>
  <si>
    <t>180096</t>
  </si>
  <si>
    <t>254643</t>
  </si>
  <si>
    <t>404591</t>
  </si>
  <si>
    <t>405977</t>
  </si>
  <si>
    <t>466013</t>
  </si>
  <si>
    <t>465928</t>
  </si>
  <si>
    <t>350908</t>
  </si>
  <si>
    <t>365622</t>
  </si>
  <si>
    <t>373448</t>
  </si>
  <si>
    <t>373387</t>
  </si>
  <si>
    <t>746797</t>
  </si>
  <si>
    <t>545478</t>
  </si>
  <si>
    <t>746132</t>
  </si>
  <si>
    <t>426362</t>
  </si>
  <si>
    <t>404096</t>
  </si>
  <si>
    <t>399896</t>
  </si>
  <si>
    <t>622377</t>
  </si>
  <si>
    <t>391225</t>
  </si>
  <si>
    <t>003334</t>
  </si>
  <si>
    <t>621919</t>
  </si>
  <si>
    <t>018929</t>
  </si>
  <si>
    <t>016893</t>
  </si>
  <si>
    <t>211620</t>
  </si>
  <si>
    <t>369757</t>
  </si>
  <si>
    <t>163539</t>
  </si>
  <si>
    <t>472599</t>
  </si>
  <si>
    <t>596321</t>
  </si>
  <si>
    <t>594435</t>
  </si>
  <si>
    <t>383715</t>
  </si>
  <si>
    <t>746721</t>
  </si>
  <si>
    <t>479181</t>
  </si>
  <si>
    <t>514108</t>
  </si>
  <si>
    <t>558786</t>
  </si>
  <si>
    <t>561430</t>
  </si>
  <si>
    <t>999643</t>
  </si>
  <si>
    <t>518229</t>
  </si>
  <si>
    <t>646953</t>
  </si>
  <si>
    <t>566786</t>
  </si>
  <si>
    <t>566852</t>
  </si>
  <si>
    <t>524904</t>
  </si>
  <si>
    <t>527907</t>
  </si>
  <si>
    <t>148577</t>
  </si>
  <si>
    <t>627822</t>
  </si>
  <si>
    <t>838669</t>
  </si>
  <si>
    <t>539566</t>
  </si>
  <si>
    <t>539953</t>
  </si>
  <si>
    <t>068226</t>
  </si>
  <si>
    <t>672305</t>
  </si>
  <si>
    <t>387105</t>
  </si>
  <si>
    <t>492922</t>
  </si>
  <si>
    <t>209655</t>
  </si>
  <si>
    <t>150773</t>
  </si>
  <si>
    <t>150792</t>
  </si>
  <si>
    <t>481829</t>
  </si>
  <si>
    <t>545713</t>
  </si>
  <si>
    <t>377823</t>
  </si>
  <si>
    <t>605127</t>
  </si>
  <si>
    <t>552845</t>
  </si>
  <si>
    <t>552812</t>
  </si>
  <si>
    <t>552831</t>
  </si>
  <si>
    <t>552789</t>
  </si>
  <si>
    <t>610685</t>
  </si>
  <si>
    <t>610690</t>
  </si>
  <si>
    <t>169598</t>
  </si>
  <si>
    <t>610746</t>
  </si>
  <si>
    <t>610770</t>
  </si>
  <si>
    <t>610831</t>
  </si>
  <si>
    <t>610869</t>
  </si>
  <si>
    <t>611816</t>
  </si>
  <si>
    <t>613127</t>
  </si>
  <si>
    <t>534861</t>
  </si>
  <si>
    <t>613293</t>
  </si>
  <si>
    <t>157840</t>
  </si>
  <si>
    <t>556160</t>
  </si>
  <si>
    <t>511119</t>
  </si>
  <si>
    <t>618714</t>
  </si>
  <si>
    <t>473914</t>
  </si>
  <si>
    <t>620849</t>
  </si>
  <si>
    <t>564589</t>
  </si>
  <si>
    <t>566480</t>
  </si>
  <si>
    <t>642257</t>
  </si>
  <si>
    <t>503609</t>
  </si>
  <si>
    <t>232062</t>
  </si>
  <si>
    <t>580315</t>
  </si>
  <si>
    <t>652944</t>
  </si>
  <si>
    <t>376003</t>
  </si>
  <si>
    <t>589066</t>
  </si>
  <si>
    <t>170224</t>
  </si>
  <si>
    <t>337506</t>
  </si>
  <si>
    <t>319442</t>
  </si>
  <si>
    <t>360224</t>
  </si>
  <si>
    <t>362845</t>
  </si>
  <si>
    <t>736449</t>
  </si>
  <si>
    <t>505180</t>
  </si>
  <si>
    <t>737972</t>
  </si>
  <si>
    <t>366787</t>
  </si>
  <si>
    <t>364849</t>
  </si>
  <si>
    <t>366589</t>
  </si>
  <si>
    <t>746783</t>
  </si>
  <si>
    <t>375824</t>
  </si>
  <si>
    <t>378498</t>
  </si>
  <si>
    <t>747278</t>
  </si>
  <si>
    <t>377502</t>
  </si>
  <si>
    <t>382396</t>
  </si>
  <si>
    <t>386281</t>
  </si>
  <si>
    <t>386813</t>
  </si>
  <si>
    <t>389864</t>
  </si>
  <si>
    <t>031742</t>
  </si>
  <si>
    <t>755188</t>
  </si>
  <si>
    <t>755145</t>
  </si>
  <si>
    <t>393762</t>
  </si>
  <si>
    <t>752590</t>
  </si>
  <si>
    <t>622363</t>
  </si>
  <si>
    <t>416457</t>
  </si>
  <si>
    <t>064742</t>
  </si>
  <si>
    <t>797145</t>
  </si>
  <si>
    <t>801067</t>
  </si>
  <si>
    <t>812099</t>
  </si>
  <si>
    <t>492125</t>
  </si>
  <si>
    <t>802712</t>
  </si>
  <si>
    <t>071733</t>
  </si>
  <si>
    <t>691945</t>
  </si>
  <si>
    <t>693685</t>
  </si>
  <si>
    <t>712636</t>
  </si>
  <si>
    <t>357820</t>
  </si>
  <si>
    <t>070597</t>
  </si>
  <si>
    <t>778868</t>
  </si>
  <si>
    <t>778873</t>
  </si>
  <si>
    <t>625583</t>
  </si>
  <si>
    <t>800384</t>
  </si>
  <si>
    <t>573956</t>
  </si>
  <si>
    <t>209113</t>
  </si>
  <si>
    <t>142542</t>
  </si>
  <si>
    <t>393899</t>
  </si>
  <si>
    <t>361327</t>
  </si>
  <si>
    <t>606853</t>
  </si>
  <si>
    <t>826157</t>
  </si>
  <si>
    <t>389656</t>
  </si>
  <si>
    <t>387638</t>
  </si>
  <si>
    <t>530354</t>
  </si>
  <si>
    <t>843717</t>
  </si>
  <si>
    <t>031619</t>
  </si>
  <si>
    <t>031756</t>
  </si>
  <si>
    <t>Dirección de la IE</t>
  </si>
  <si>
    <t>5. Categoría y nombre del Centro Poblado / localidad</t>
  </si>
  <si>
    <t>6. Tipo de vía</t>
  </si>
  <si>
    <t>Avenida …… 1</t>
  </si>
  <si>
    <t>Calle …… 2</t>
  </si>
  <si>
    <t>Jirón …… 3</t>
  </si>
  <si>
    <t>Pasaje …… 4</t>
  </si>
  <si>
    <t>Carretera …… 5</t>
  </si>
  <si>
    <t>Otro …… 6</t>
  </si>
  <si>
    <t>7. Nombre de la vía:</t>
  </si>
  <si>
    <t>8. Detalle de la dirección</t>
  </si>
  <si>
    <t>200304</t>
  </si>
  <si>
    <t>160402</t>
  </si>
  <si>
    <t>080101</t>
  </si>
  <si>
    <t>170101</t>
  </si>
  <si>
    <t>070101</t>
  </si>
  <si>
    <t>070104</t>
  </si>
  <si>
    <t>210901</t>
  </si>
  <si>
    <t>081205</t>
  </si>
  <si>
    <t>081001</t>
  </si>
  <si>
    <t>080401</t>
  </si>
  <si>
    <t>080901</t>
  </si>
  <si>
    <t>081301</t>
  </si>
  <si>
    <t>160601</t>
  </si>
  <si>
    <t>250101</t>
  </si>
  <si>
    <t>210708</t>
  </si>
  <si>
    <t>211101</t>
  </si>
  <si>
    <t>200701</t>
  </si>
  <si>
    <t>210406</t>
  </si>
  <si>
    <t>210201</t>
  </si>
  <si>
    <t>200708</t>
  </si>
  <si>
    <t>210206</t>
  </si>
  <si>
    <t>210902</t>
  </si>
  <si>
    <t>211207</t>
  </si>
  <si>
    <t>210101</t>
  </si>
  <si>
    <t>210214</t>
  </si>
  <si>
    <t>210501</t>
  </si>
  <si>
    <t>150722</t>
  </si>
  <si>
    <t>150810</t>
  </si>
  <si>
    <t>150601</t>
  </si>
  <si>
    <t>150605</t>
  </si>
  <si>
    <t>150115</t>
  </si>
  <si>
    <t>150113</t>
  </si>
  <si>
    <t>150118</t>
  </si>
  <si>
    <t>010601</t>
  </si>
  <si>
    <t>010604</t>
  </si>
  <si>
    <t>060804</t>
  </si>
  <si>
    <t>010701</t>
  </si>
  <si>
    <t>060801</t>
  </si>
  <si>
    <t>010201</t>
  </si>
  <si>
    <t>010205</t>
  </si>
  <si>
    <t>160201</t>
  </si>
  <si>
    <t>220510</t>
  </si>
  <si>
    <t>220301</t>
  </si>
  <si>
    <t>220603</t>
  </si>
  <si>
    <t>220701</t>
  </si>
  <si>
    <t>220405</t>
  </si>
  <si>
    <t>220809</t>
  </si>
  <si>
    <t>110101</t>
  </si>
  <si>
    <t>110201</t>
  </si>
  <si>
    <t>090401</t>
  </si>
  <si>
    <t>110403</t>
  </si>
  <si>
    <t>150501</t>
  </si>
  <si>
    <t>150507</t>
  </si>
  <si>
    <t>150504</t>
  </si>
  <si>
    <t>150811</t>
  </si>
  <si>
    <t>150718</t>
  </si>
  <si>
    <t>150709</t>
  </si>
  <si>
    <t>151001</t>
  </si>
  <si>
    <t>100101</t>
  </si>
  <si>
    <t>160113</t>
  </si>
  <si>
    <t>160108</t>
  </si>
  <si>
    <t>160101</t>
  </si>
  <si>
    <t>150104</t>
  </si>
  <si>
    <t>040103</t>
  </si>
  <si>
    <t>040109</t>
  </si>
  <si>
    <t>040105</t>
  </si>
  <si>
    <t>040107</t>
  </si>
  <si>
    <t>040110</t>
  </si>
  <si>
    <t>230101</t>
  </si>
  <si>
    <t>230108</t>
  </si>
  <si>
    <t>040703</t>
  </si>
  <si>
    <t>040122</t>
  </si>
  <si>
    <t>180101</t>
  </si>
  <si>
    <t>180303</t>
  </si>
  <si>
    <t>150108</t>
  </si>
  <si>
    <t>150141</t>
  </si>
  <si>
    <t>150122</t>
  </si>
  <si>
    <t>150133</t>
  </si>
  <si>
    <t>150143</t>
  </si>
  <si>
    <t>150119</t>
  </si>
  <si>
    <t>240102</t>
  </si>
  <si>
    <t>240101</t>
  </si>
  <si>
    <t>150136</t>
  </si>
  <si>
    <t>150105</t>
  </si>
  <si>
    <t>150132</t>
  </si>
  <si>
    <t>150101</t>
  </si>
  <si>
    <t>200601</t>
  </si>
  <si>
    <t>200101</t>
  </si>
  <si>
    <t>200105</t>
  </si>
  <si>
    <t>200608</t>
  </si>
  <si>
    <t>200302</t>
  </si>
  <si>
    <t>200114</t>
  </si>
  <si>
    <t>200301</t>
  </si>
  <si>
    <t>200401</t>
  </si>
  <si>
    <t>200111</t>
  </si>
  <si>
    <t>200409</t>
  </si>
  <si>
    <t>200210</t>
  </si>
  <si>
    <t>021806</t>
  </si>
  <si>
    <t>021805</t>
  </si>
  <si>
    <t>020804</t>
  </si>
  <si>
    <t>021801</t>
  </si>
  <si>
    <t>050602</t>
  </si>
  <si>
    <t>120107</t>
  </si>
  <si>
    <t>120501</t>
  </si>
  <si>
    <t>120502</t>
  </si>
  <si>
    <t>120130</t>
  </si>
  <si>
    <t>120128</t>
  </si>
  <si>
    <t>120202</t>
  </si>
  <si>
    <t>120702</t>
  </si>
  <si>
    <t>120707</t>
  </si>
  <si>
    <t>120705</t>
  </si>
  <si>
    <t>120601</t>
  </si>
  <si>
    <t>120302</t>
  </si>
  <si>
    <t>120604</t>
  </si>
  <si>
    <t>120134</t>
  </si>
  <si>
    <t>120413</t>
  </si>
  <si>
    <t>120305</t>
  </si>
  <si>
    <t>120701</t>
  </si>
  <si>
    <t>120801</t>
  </si>
  <si>
    <t>120114</t>
  </si>
  <si>
    <t>120101</t>
  </si>
  <si>
    <t>060101</t>
  </si>
  <si>
    <t>060201</t>
  </si>
  <si>
    <t>060501</t>
  </si>
  <si>
    <t>130101</t>
  </si>
  <si>
    <t>130111</t>
  </si>
  <si>
    <t>131201</t>
  </si>
  <si>
    <t>131001</t>
  </si>
  <si>
    <t>131003</t>
  </si>
  <si>
    <t>090114</t>
  </si>
  <si>
    <t>050101</t>
  </si>
  <si>
    <t>050401</t>
  </si>
  <si>
    <t>051001</t>
  </si>
  <si>
    <t>051005</t>
  </si>
  <si>
    <t>190306</t>
  </si>
  <si>
    <t>190305</t>
  </si>
  <si>
    <t>190301</t>
  </si>
  <si>
    <t>190102</t>
  </si>
  <si>
    <t>190101</t>
  </si>
  <si>
    <t>190113</t>
  </si>
  <si>
    <t>150110</t>
  </si>
  <si>
    <t>150135</t>
  </si>
  <si>
    <t>150128</t>
  </si>
  <si>
    <t>150125</t>
  </si>
  <si>
    <t>150103</t>
  </si>
  <si>
    <t>061301</t>
  </si>
  <si>
    <t>140308</t>
  </si>
  <si>
    <t>140117</t>
  </si>
  <si>
    <t>140003</t>
  </si>
  <si>
    <t>060401</t>
  </si>
  <si>
    <t>140101</t>
  </si>
  <si>
    <t>240304</t>
  </si>
  <si>
    <t>240104</t>
  </si>
  <si>
    <t>051010</t>
  </si>
  <si>
    <t>160105</t>
  </si>
  <si>
    <t>210112</t>
  </si>
  <si>
    <t>210503</t>
  </si>
  <si>
    <t>220101</t>
  </si>
  <si>
    <t>150142</t>
  </si>
  <si>
    <t>081305</t>
  </si>
  <si>
    <t>081212</t>
  </si>
  <si>
    <t>110302</t>
  </si>
  <si>
    <t>090407</t>
  </si>
  <si>
    <t>081002</t>
  </si>
  <si>
    <t>021809</t>
  </si>
  <si>
    <t>120132</t>
  </si>
  <si>
    <t>040117</t>
  </si>
  <si>
    <t>120606</t>
  </si>
  <si>
    <t>210504</t>
  </si>
  <si>
    <t>210202</t>
  </si>
  <si>
    <t>210701</t>
  </si>
  <si>
    <t>040508</t>
  </si>
  <si>
    <t>150806</t>
  </si>
  <si>
    <t>220404</t>
  </si>
  <si>
    <t>160112</t>
  </si>
  <si>
    <t>090403</t>
  </si>
  <si>
    <t>200306</t>
  </si>
  <si>
    <t>200303</t>
  </si>
  <si>
    <t>040402</t>
  </si>
  <si>
    <t>150732</t>
  </si>
  <si>
    <t>010202</t>
  </si>
  <si>
    <t>150803</t>
  </si>
  <si>
    <t>150205</t>
  </si>
  <si>
    <t>060202</t>
  </si>
  <si>
    <t>220704</t>
  </si>
  <si>
    <t>060805</t>
  </si>
  <si>
    <t>150717</t>
  </si>
  <si>
    <t>140206</t>
  </si>
  <si>
    <t>160302</t>
  </si>
  <si>
    <t>090111</t>
  </si>
  <si>
    <t>220703</t>
  </si>
  <si>
    <t>220403</t>
  </si>
  <si>
    <t>200104</t>
  </si>
  <si>
    <t>200606</t>
  </si>
  <si>
    <t>211105</t>
  </si>
  <si>
    <t>060904</t>
  </si>
  <si>
    <t>200602</t>
  </si>
  <si>
    <t>150112</t>
  </si>
  <si>
    <t>150805</t>
  </si>
  <si>
    <t>220702</t>
  </si>
  <si>
    <t>220509</t>
  </si>
  <si>
    <t>210401</t>
  </si>
  <si>
    <t>120431</t>
  </si>
  <si>
    <t>220305</t>
  </si>
  <si>
    <t>160705</t>
  </si>
  <si>
    <t>130601</t>
  </si>
  <si>
    <t>021803</t>
  </si>
  <si>
    <t>130103</t>
  </si>
  <si>
    <t>130105</t>
  </si>
  <si>
    <t>220503</t>
  </si>
  <si>
    <t>220907</t>
  </si>
  <si>
    <t>220710</t>
  </si>
  <si>
    <t>160701</t>
  </si>
  <si>
    <t>210208</t>
  </si>
  <si>
    <t>220302</t>
  </si>
  <si>
    <t>200707</t>
  </si>
  <si>
    <t>160106</t>
  </si>
  <si>
    <t>090116</t>
  </si>
  <si>
    <t>160301</t>
  </si>
  <si>
    <t>120434</t>
  </si>
  <si>
    <t>010109</t>
  </si>
  <si>
    <t>230202</t>
  </si>
  <si>
    <t>200407</t>
  </si>
  <si>
    <t>200308</t>
  </si>
  <si>
    <t>200406</t>
  </si>
  <si>
    <t>051006</t>
  </si>
  <si>
    <t>050407</t>
  </si>
  <si>
    <t>220804</t>
  </si>
  <si>
    <t>220709</t>
  </si>
  <si>
    <t>220906</t>
  </si>
  <si>
    <t>200305</t>
  </si>
  <si>
    <t>240303</t>
  </si>
  <si>
    <t>022005</t>
  </si>
  <si>
    <t>020105</t>
  </si>
  <si>
    <t>021201</t>
  </si>
  <si>
    <t>020101</t>
  </si>
  <si>
    <t>211104</t>
  </si>
  <si>
    <t>210107</t>
  </si>
  <si>
    <t>210505</t>
  </si>
  <si>
    <t>210404</t>
  </si>
  <si>
    <t>250105</t>
  </si>
  <si>
    <t>040119</t>
  </si>
  <si>
    <t>050405</t>
  </si>
  <si>
    <t>090207</t>
  </si>
  <si>
    <t>110401</t>
  </si>
  <si>
    <t>090616</t>
  </si>
  <si>
    <t>090610</t>
  </si>
  <si>
    <t>200705</t>
  </si>
  <si>
    <t>200704</t>
  </si>
  <si>
    <t>210204</t>
  </si>
  <si>
    <t>211002</t>
  </si>
  <si>
    <t>050617</t>
  </si>
  <si>
    <t>050611</t>
  </si>
  <si>
    <t>050907</t>
  </si>
  <si>
    <t>050903</t>
  </si>
  <si>
    <t>010402</t>
  </si>
  <si>
    <t>010203</t>
  </si>
  <si>
    <t>150727</t>
  </si>
  <si>
    <t>150724</t>
  </si>
  <si>
    <t>150728</t>
  </si>
  <si>
    <t>150721</t>
  </si>
  <si>
    <t>150812</t>
  </si>
  <si>
    <t>211001</t>
  </si>
  <si>
    <t>040407</t>
  </si>
  <si>
    <t>050201</t>
  </si>
  <si>
    <t>081210</t>
  </si>
  <si>
    <t>060901</t>
  </si>
  <si>
    <t>120301</t>
  </si>
  <si>
    <t>050701</t>
  </si>
  <si>
    <t>151023</t>
  </si>
  <si>
    <t>050804</t>
  </si>
  <si>
    <t>151004</t>
  </si>
  <si>
    <t>150802</t>
  </si>
  <si>
    <t>150801</t>
  </si>
  <si>
    <t>160604</t>
  </si>
  <si>
    <t>110501</t>
  </si>
  <si>
    <t>101108</t>
  </si>
  <si>
    <t>120129</t>
  </si>
  <si>
    <t>250303</t>
  </si>
  <si>
    <t>250304</t>
  </si>
  <si>
    <t>230111</t>
  </si>
  <si>
    <t>210102</t>
  </si>
  <si>
    <t>030101</t>
  </si>
  <si>
    <t>210702</t>
  </si>
  <si>
    <t>040112</t>
  </si>
  <si>
    <t>040705</t>
  </si>
  <si>
    <t>211004</t>
  </si>
  <si>
    <t>160603</t>
  </si>
  <si>
    <t>081307</t>
  </si>
  <si>
    <t>081003</t>
  </si>
  <si>
    <t>200607</t>
  </si>
  <si>
    <t>160205</t>
  </si>
  <si>
    <t>090103</t>
  </si>
  <si>
    <t>090718</t>
  </si>
  <si>
    <t>220803</t>
  </si>
  <si>
    <t>220401</t>
  </si>
  <si>
    <t>021202</t>
  </si>
  <si>
    <t>040811</t>
  </si>
  <si>
    <t>040128</t>
  </si>
  <si>
    <t>160703</t>
  </si>
  <si>
    <t>010206</t>
  </si>
  <si>
    <t>070106</t>
  </si>
  <si>
    <t>150137</t>
  </si>
  <si>
    <t>250201</t>
  </si>
  <si>
    <t>120122</t>
  </si>
  <si>
    <t>030201</t>
  </si>
  <si>
    <t>051011</t>
  </si>
  <si>
    <t>050202</t>
  </si>
  <si>
    <t>050408</t>
  </si>
  <si>
    <t>050501</t>
  </si>
  <si>
    <t>050110</t>
  </si>
  <si>
    <t>100102</t>
  </si>
  <si>
    <t>010101</t>
  </si>
  <si>
    <t>040401</t>
  </si>
  <si>
    <t>110207</t>
  </si>
  <si>
    <t>160210</t>
  </si>
  <si>
    <t>160404</t>
  </si>
  <si>
    <t>160502</t>
  </si>
  <si>
    <t>160605</t>
  </si>
  <si>
    <t>150701</t>
  </si>
  <si>
    <t>090509</t>
  </si>
  <si>
    <t>070107</t>
  </si>
  <si>
    <t>150140</t>
  </si>
  <si>
    <t>040520</t>
  </si>
  <si>
    <t>020302</t>
  </si>
  <si>
    <t>210601</t>
  </si>
  <si>
    <t>210403</t>
  </si>
  <si>
    <t>070103</t>
  </si>
  <si>
    <t>150204</t>
  </si>
  <si>
    <t>160102</t>
  </si>
  <si>
    <t>160803</t>
  </si>
  <si>
    <t>160304</t>
  </si>
  <si>
    <t>050102</t>
  </si>
  <si>
    <t>150106</t>
  </si>
  <si>
    <t>220901</t>
  </si>
  <si>
    <t>120303</t>
  </si>
  <si>
    <t>150117</t>
  </si>
  <si>
    <t>040108</t>
  </si>
  <si>
    <t>211102</t>
  </si>
  <si>
    <t>210210</t>
  </si>
  <si>
    <t>151017</t>
  </si>
  <si>
    <t>101107</t>
  </si>
  <si>
    <t>210608</t>
  </si>
  <si>
    <t>211206</t>
  </si>
  <si>
    <t>050616</t>
  </si>
  <si>
    <t>150201</t>
  </si>
  <si>
    <t>150512</t>
  </si>
  <si>
    <t>090511</t>
  </si>
  <si>
    <t>080701</t>
  </si>
  <si>
    <t>080704</t>
  </si>
  <si>
    <t>220605</t>
  </si>
  <si>
    <t>220601</t>
  </si>
  <si>
    <t>080408</t>
  </si>
  <si>
    <t>160305</t>
  </si>
  <si>
    <t>210205</t>
  </si>
  <si>
    <t>230110</t>
  </si>
  <si>
    <t>040104</t>
  </si>
  <si>
    <t>021209</t>
  </si>
  <si>
    <t>021206</t>
  </si>
  <si>
    <t>120210</t>
  </si>
  <si>
    <t>010401</t>
  </si>
  <si>
    <t>081208</t>
  </si>
  <si>
    <t>030714</t>
  </si>
  <si>
    <t>030710</t>
  </si>
  <si>
    <t>030713</t>
  </si>
  <si>
    <t>030103</t>
  </si>
  <si>
    <t>150808</t>
  </si>
  <si>
    <t>210106</t>
  </si>
  <si>
    <t>210802</t>
  </si>
  <si>
    <t>210207</t>
  </si>
  <si>
    <t>210301</t>
  </si>
  <si>
    <t>200706</t>
  </si>
  <si>
    <t>210602</t>
  </si>
  <si>
    <t>211003</t>
  </si>
  <si>
    <t>210502</t>
  </si>
  <si>
    <t>210709</t>
  </si>
  <si>
    <t>211201</t>
  </si>
  <si>
    <t>211209</t>
  </si>
  <si>
    <t>211210</t>
  </si>
  <si>
    <t>211202</t>
  </si>
  <si>
    <t>211204</t>
  </si>
  <si>
    <t>210402</t>
  </si>
  <si>
    <t>211301</t>
  </si>
  <si>
    <t>040302</t>
  </si>
  <si>
    <t>021601</t>
  </si>
  <si>
    <t>150904</t>
  </si>
  <si>
    <t>090206</t>
  </si>
  <si>
    <t>090208</t>
  </si>
  <si>
    <t>090607</t>
  </si>
  <si>
    <t>150111</t>
  </si>
  <si>
    <t>150716</t>
  </si>
  <si>
    <t>221001</t>
  </si>
  <si>
    <t>221005</t>
  </si>
  <si>
    <t>220501</t>
  </si>
  <si>
    <t>220504</t>
  </si>
  <si>
    <t>220506</t>
  </si>
  <si>
    <t>120206</t>
  </si>
  <si>
    <t>090410</t>
  </si>
  <si>
    <t>090605</t>
  </si>
  <si>
    <t>090117</t>
  </si>
  <si>
    <t>090202</t>
  </si>
  <si>
    <t>061311</t>
  </si>
  <si>
    <t>220801</t>
  </si>
  <si>
    <t>220909</t>
  </si>
  <si>
    <t>220303</t>
  </si>
  <si>
    <t>180301</t>
  </si>
  <si>
    <t>230201</t>
  </si>
  <si>
    <t>050105</t>
  </si>
  <si>
    <t>160401</t>
  </si>
  <si>
    <t>050705</t>
  </si>
  <si>
    <t>160211</t>
  </si>
  <si>
    <t>160403</t>
  </si>
  <si>
    <t>160704</t>
  </si>
  <si>
    <t>160702</t>
  </si>
  <si>
    <t>160503</t>
  </si>
  <si>
    <t>210808</t>
  </si>
  <si>
    <t>160501</t>
  </si>
  <si>
    <t>160507</t>
  </si>
  <si>
    <t>061303</t>
  </si>
  <si>
    <t>190201</t>
  </si>
  <si>
    <t>190307</t>
  </si>
  <si>
    <t>190107</t>
  </si>
  <si>
    <t>050503</t>
  </si>
  <si>
    <t>151002</t>
  </si>
  <si>
    <t>150102</t>
  </si>
  <si>
    <t>160505</t>
  </si>
  <si>
    <t>090404</t>
  </si>
  <si>
    <t>120103</t>
  </si>
  <si>
    <t>050601</t>
  </si>
  <si>
    <t>160103</t>
  </si>
  <si>
    <t>020106</t>
  </si>
  <si>
    <t>160602</t>
  </si>
  <si>
    <t>080914</t>
  </si>
  <si>
    <t>080907</t>
  </si>
  <si>
    <t>220708</t>
  </si>
  <si>
    <t>081201</t>
  </si>
  <si>
    <t>050103</t>
  </si>
  <si>
    <t>050412</t>
  </si>
  <si>
    <t>050409</t>
  </si>
  <si>
    <t>080106</t>
  </si>
  <si>
    <t>050410</t>
  </si>
  <si>
    <t>050114</t>
  </si>
  <si>
    <t>080102</t>
  </si>
  <si>
    <t>101104</t>
  </si>
  <si>
    <t>080302</t>
  </si>
  <si>
    <t>081306</t>
  </si>
  <si>
    <t>080702</t>
  </si>
  <si>
    <t>081202</t>
  </si>
  <si>
    <t>090101</t>
  </si>
  <si>
    <t>090503</t>
  </si>
  <si>
    <t>090715</t>
  </si>
  <si>
    <t>050404</t>
  </si>
  <si>
    <t>120126</t>
  </si>
  <si>
    <t>151011</t>
  </si>
  <si>
    <t>151025</t>
  </si>
  <si>
    <t>160202</t>
  </si>
  <si>
    <t>160606</t>
  </si>
  <si>
    <t>040124</t>
  </si>
  <si>
    <t>240105</t>
  </si>
  <si>
    <t>240203</t>
  </si>
  <si>
    <t>040603</t>
  </si>
  <si>
    <t>010403</t>
  </si>
  <si>
    <t>080103</t>
  </si>
  <si>
    <t>101101</t>
  </si>
  <si>
    <t>070102</t>
  </si>
  <si>
    <t>Nro puerta</t>
  </si>
  <si>
    <t>Piso</t>
  </si>
  <si>
    <t>Manzana</t>
  </si>
  <si>
    <t>Lote</t>
  </si>
  <si>
    <t>Km</t>
  </si>
  <si>
    <t>9. El local escolar tiene teléfono</t>
  </si>
  <si>
    <t>11. Turno</t>
  </si>
  <si>
    <t>Mañana …… 1</t>
  </si>
  <si>
    <t>Tarde …… 2</t>
  </si>
  <si>
    <t>Mañana y tarde …… 3</t>
  </si>
  <si>
    <t>I. DATOS DEL DIRECTOR O INFORMANTE</t>
  </si>
  <si>
    <t>2. Cargo del entrevistado</t>
  </si>
  <si>
    <t>Director …… 1</t>
  </si>
  <si>
    <t>Sub director …… 2</t>
  </si>
  <si>
    <t>Sub director técnico …… 3</t>
  </si>
  <si>
    <t>3. Tipo de contrato</t>
  </si>
  <si>
    <t>Nombrado …… 1</t>
  </si>
  <si>
    <t>Encargado …… 2</t>
  </si>
  <si>
    <t>4. Sexo</t>
  </si>
  <si>
    <t>5. ¿Cuál es su número de DNI?</t>
  </si>
  <si>
    <t>6. Correo electrónico:</t>
  </si>
  <si>
    <t>1. Nombres y Apellidos:</t>
  </si>
  <si>
    <t>7. ¿En qué escala magisterial se encuentra?</t>
  </si>
  <si>
    <t>I</t>
  </si>
  <si>
    <t>II</t>
  </si>
  <si>
    <t>III</t>
  </si>
  <si>
    <t>IV</t>
  </si>
  <si>
    <t>V</t>
  </si>
  <si>
    <t>VI</t>
  </si>
  <si>
    <t>VII</t>
  </si>
  <si>
    <t>VIII</t>
  </si>
  <si>
    <t>Matemáticas …… 1</t>
  </si>
  <si>
    <t>Comunicación …… 2</t>
  </si>
  <si>
    <t>Ciencia y tecnología …… 3</t>
  </si>
  <si>
    <t>Ciencias sociales …… 5</t>
  </si>
  <si>
    <t>Educación física …… 6</t>
  </si>
  <si>
    <t>Educación Religiosa …… 7</t>
  </si>
  <si>
    <t>Arte y cultura …… 8</t>
  </si>
  <si>
    <t>Inglés …… 9</t>
  </si>
  <si>
    <t>Otro …… 10</t>
  </si>
  <si>
    <t>Educación Técnica …… 11</t>
  </si>
  <si>
    <t>Desarrollo personal, ciudadanía y cívica …… 4</t>
  </si>
  <si>
    <t>200012</t>
  </si>
  <si>
    <t>160005</t>
  </si>
  <si>
    <t>080001</t>
  </si>
  <si>
    <t>170001</t>
  </si>
  <si>
    <t>210008</t>
  </si>
  <si>
    <t>080012</t>
  </si>
  <si>
    <t>080010</t>
  </si>
  <si>
    <t>080004</t>
  </si>
  <si>
    <t>080009</t>
  </si>
  <si>
    <t>080013</t>
  </si>
  <si>
    <t>160007</t>
  </si>
  <si>
    <t>250001</t>
  </si>
  <si>
    <t>210009</t>
  </si>
  <si>
    <t>210011</t>
  </si>
  <si>
    <t>210010</t>
  </si>
  <si>
    <t>210005</t>
  </si>
  <si>
    <t>210002</t>
  </si>
  <si>
    <t>210012</t>
  </si>
  <si>
    <t>210001</t>
  </si>
  <si>
    <t>210004</t>
  </si>
  <si>
    <t>150208</t>
  </si>
  <si>
    <t>150202</t>
  </si>
  <si>
    <t>150203</t>
  </si>
  <si>
    <t>150107</t>
  </si>
  <si>
    <t>010006</t>
  </si>
  <si>
    <t>060008</t>
  </si>
  <si>
    <t>010007</t>
  </si>
  <si>
    <t>010002</t>
  </si>
  <si>
    <t>010009</t>
  </si>
  <si>
    <t>160002</t>
  </si>
  <si>
    <t>220004</t>
  </si>
  <si>
    <t>220005</t>
  </si>
  <si>
    <t>220006</t>
  </si>
  <si>
    <t>220007</t>
  </si>
  <si>
    <t>220003</t>
  </si>
  <si>
    <t>220008</t>
  </si>
  <si>
    <t>110001</t>
  </si>
  <si>
    <t>110002</t>
  </si>
  <si>
    <t>090004</t>
  </si>
  <si>
    <t>110004</t>
  </si>
  <si>
    <t>150206</t>
  </si>
  <si>
    <t>100001</t>
  </si>
  <si>
    <t>160001</t>
  </si>
  <si>
    <t>040001</t>
  </si>
  <si>
    <t>040002</t>
  </si>
  <si>
    <t>230001</t>
  </si>
  <si>
    <t>040008</t>
  </si>
  <si>
    <t>180001</t>
  </si>
  <si>
    <t>180003</t>
  </si>
  <si>
    <t>240001</t>
  </si>
  <si>
    <t>200010</t>
  </si>
  <si>
    <t>200001</t>
  </si>
  <si>
    <t>200002</t>
  </si>
  <si>
    <t>200006</t>
  </si>
  <si>
    <t>200007</t>
  </si>
  <si>
    <t>200008</t>
  </si>
  <si>
    <t>200011</t>
  </si>
  <si>
    <t>020018</t>
  </si>
  <si>
    <t>020008</t>
  </si>
  <si>
    <t>050006</t>
  </si>
  <si>
    <t>120001</t>
  </si>
  <si>
    <t>120006</t>
  </si>
  <si>
    <t>120003</t>
  </si>
  <si>
    <t>120008</t>
  </si>
  <si>
    <t>120007</t>
  </si>
  <si>
    <t>120004</t>
  </si>
  <si>
    <t>120005</t>
  </si>
  <si>
    <t>120009</t>
  </si>
  <si>
    <t>060001</t>
  </si>
  <si>
    <t>060002</t>
  </si>
  <si>
    <t>060005</t>
  </si>
  <si>
    <t>130016</t>
  </si>
  <si>
    <t>130002</t>
  </si>
  <si>
    <t>130011</t>
  </si>
  <si>
    <t>090001</t>
  </si>
  <si>
    <t>050001</t>
  </si>
  <si>
    <t>050004</t>
  </si>
  <si>
    <t>050010</t>
  </si>
  <si>
    <t>190003</t>
  </si>
  <si>
    <t>190001</t>
  </si>
  <si>
    <t>060013</t>
  </si>
  <si>
    <t>140001</t>
  </si>
  <si>
    <t>060004</t>
  </si>
  <si>
    <t>240003</t>
  </si>
  <si>
    <t>220001</t>
  </si>
  <si>
    <t>120010</t>
  </si>
  <si>
    <t>040005</t>
  </si>
  <si>
    <t>150209</t>
  </si>
  <si>
    <t>140002</t>
  </si>
  <si>
    <t>160004</t>
  </si>
  <si>
    <t>060009</t>
  </si>
  <si>
    <t>160003</t>
  </si>
  <si>
    <t>130007</t>
  </si>
  <si>
    <t>130015</t>
  </si>
  <si>
    <t>220009</t>
  </si>
  <si>
    <t>010001</t>
  </si>
  <si>
    <t>230004</t>
  </si>
  <si>
    <t>020020</t>
  </si>
  <si>
    <t>020001</t>
  </si>
  <si>
    <t>020012</t>
  </si>
  <si>
    <t>130017</t>
  </si>
  <si>
    <t>090002</t>
  </si>
  <si>
    <t>090006</t>
  </si>
  <si>
    <t>210007</t>
  </si>
  <si>
    <t>050009</t>
  </si>
  <si>
    <t>010004</t>
  </si>
  <si>
    <t>050002</t>
  </si>
  <si>
    <t>050007</t>
  </si>
  <si>
    <t>050008</t>
  </si>
  <si>
    <t>110005</t>
  </si>
  <si>
    <t>100005</t>
  </si>
  <si>
    <t>250003</t>
  </si>
  <si>
    <t>030001</t>
  </si>
  <si>
    <t>090009</t>
  </si>
  <si>
    <t>040009</t>
  </si>
  <si>
    <t>250002</t>
  </si>
  <si>
    <t>030002</t>
  </si>
  <si>
    <t>050005</t>
  </si>
  <si>
    <t>160006</t>
  </si>
  <si>
    <t>090005</t>
  </si>
  <si>
    <t>040010</t>
  </si>
  <si>
    <t>020003</t>
  </si>
  <si>
    <t>210006</t>
  </si>
  <si>
    <t>160008</t>
  </si>
  <si>
    <t>120011</t>
  </si>
  <si>
    <t>080007</t>
  </si>
  <si>
    <t>030007</t>
  </si>
  <si>
    <t>210003</t>
  </si>
  <si>
    <t>210013</t>
  </si>
  <si>
    <t>040004</t>
  </si>
  <si>
    <t>220010</t>
  </si>
  <si>
    <t>190002</t>
  </si>
  <si>
    <t>130014</t>
  </si>
  <si>
    <t>080014</t>
  </si>
  <si>
    <t>080003</t>
  </si>
  <si>
    <t>240002</t>
  </si>
  <si>
    <t>Año de creación de la IE</t>
  </si>
  <si>
    <t>¿Cuantos años brinda formación técnica la IE?</t>
  </si>
  <si>
    <t>Año</t>
  </si>
  <si>
    <t>9A. N°
Secciones</t>
  </si>
  <si>
    <t>9B. N° estudiantes matriculados</t>
  </si>
  <si>
    <t>Mañana</t>
  </si>
  <si>
    <t>Tarde</t>
  </si>
  <si>
    <t>a. ¿Primero?</t>
  </si>
  <si>
    <t>b. ¿Segundo</t>
  </si>
  <si>
    <t>d. ¿Cuarto?</t>
  </si>
  <si>
    <t>c. ¿Tercero?</t>
  </si>
  <si>
    <t>e. ¿Quinto?</t>
  </si>
  <si>
    <t>Servicio</t>
  </si>
  <si>
    <t>a. ¿Energía eléctrica?</t>
  </si>
  <si>
    <t>Si / No</t>
  </si>
  <si>
    <t>b. ¿Agua potable?</t>
  </si>
  <si>
    <t>c. ¿Desagüe?</t>
  </si>
  <si>
    <t>d. ¿Internet?</t>
  </si>
  <si>
    <t>Observación</t>
  </si>
  <si>
    <t>II. CARACTERÍSTICAS DE LA IE</t>
  </si>
  <si>
    <t>III. ESPECIALIDADES</t>
  </si>
  <si>
    <t>Especialidades</t>
  </si>
  <si>
    <t>a. Administración y comercio</t>
  </si>
  <si>
    <t>a.</t>
  </si>
  <si>
    <t>b.</t>
  </si>
  <si>
    <t>c.</t>
  </si>
  <si>
    <t>d.</t>
  </si>
  <si>
    <t>e.</t>
  </si>
  <si>
    <t>f.</t>
  </si>
  <si>
    <t>g.</t>
  </si>
  <si>
    <t>h.</t>
  </si>
  <si>
    <t>i.</t>
  </si>
  <si>
    <t>j.</t>
  </si>
  <si>
    <t>k.</t>
  </si>
  <si>
    <t>l.</t>
  </si>
  <si>
    <t>m.</t>
  </si>
  <si>
    <t>n.</t>
  </si>
  <si>
    <t>o.</t>
  </si>
  <si>
    <t>p.</t>
  </si>
  <si>
    <t>q.</t>
  </si>
  <si>
    <t>r.</t>
  </si>
  <si>
    <t>s.</t>
  </si>
  <si>
    <t>aa.</t>
  </si>
  <si>
    <t>Otro</t>
  </si>
  <si>
    <t>b. Agropecuaria</t>
  </si>
  <si>
    <t>c. Artes Gráficas</t>
  </si>
  <si>
    <t>d. Artes Industriales</t>
  </si>
  <si>
    <t>e. Artesanía y Manualidades</t>
  </si>
  <si>
    <t>f. Carpintería y Ebanistería</t>
  </si>
  <si>
    <t>g. Computación e Informática</t>
  </si>
  <si>
    <t>h. Construcción Civil</t>
  </si>
  <si>
    <t>i. Construcciones Metálicas</t>
  </si>
  <si>
    <t>j. Contabilidad</t>
  </si>
  <si>
    <t>k. Cosmetología</t>
  </si>
  <si>
    <t>l. Cuero y Calzado</t>
  </si>
  <si>
    <t>m. Dibujo técnico y Diseño</t>
  </si>
  <si>
    <t>n. Electricidad</t>
  </si>
  <si>
    <t>o. Electrónica</t>
  </si>
  <si>
    <t>p. Enfermería</t>
  </si>
  <si>
    <t>q. Gastronomía</t>
  </si>
  <si>
    <t>r. Hostelería y turismo</t>
  </si>
  <si>
    <t>s. Industria Alimentaria</t>
  </si>
  <si>
    <t>t. Industria del vestido y confecciones</t>
  </si>
  <si>
    <t>u. Mecánica Automotriz</t>
  </si>
  <si>
    <t>v. Mecánica de Producción</t>
  </si>
  <si>
    <t>w. Modelería y Fundición</t>
  </si>
  <si>
    <t>x. Música con Instrumento en Viento</t>
  </si>
  <si>
    <t>y. Química Industrial</t>
  </si>
  <si>
    <t>z. Secretariado Comercial</t>
  </si>
  <si>
    <t>aa. Otro</t>
  </si>
  <si>
    <t>Otro (Especificar</t>
  </si>
  <si>
    <t>Docentes</t>
  </si>
  <si>
    <t>N° de docentes</t>
  </si>
  <si>
    <t>a. ¿Cuántos docentes dictan el área de EPT en la IE?</t>
  </si>
  <si>
    <t>b. ¿Cuántos docentes titulados en una especialidad técnica tienen carga horaria en el área de EPT?</t>
  </si>
  <si>
    <t>c. ¿Cuántos docentes titulados en una especialidad técnica tienen carga horaria en otra área además de EPT?</t>
  </si>
  <si>
    <t>e. ¿Cuántos jefes de taller tiene la IE?</t>
  </si>
  <si>
    <t xml:space="preserve">* Se debe considerar los docentes que no cumplen la función de director a la vez </t>
  </si>
  <si>
    <t>a. El N° de docentes según sexo</t>
  </si>
  <si>
    <t>N° de Hombres</t>
  </si>
  <si>
    <t>N° de Mujeres</t>
  </si>
  <si>
    <t>b. Edad</t>
  </si>
  <si>
    <t>N° de Docentes</t>
  </si>
  <si>
    <t>Edades</t>
  </si>
  <si>
    <t>De 20 a 30 años</t>
  </si>
  <si>
    <t>De 31 a 40 años</t>
  </si>
  <si>
    <t>De 41 a 50 años</t>
  </si>
  <si>
    <t>De 56 a 60 años</t>
  </si>
  <si>
    <t>De 61 a 64 años</t>
  </si>
  <si>
    <t>De 65 años a más</t>
  </si>
  <si>
    <t xml:space="preserve">c. ¿Cuál es el nivel más alto alcanzado en su formación académica? </t>
  </si>
  <si>
    <t>Nivel de Formación</t>
  </si>
  <si>
    <t>1. Secundaria Completa</t>
  </si>
  <si>
    <t>2. Superior no universitaria incompleta</t>
  </si>
  <si>
    <t>3. Superior no universitaria completa</t>
  </si>
  <si>
    <t>4. Superior universitaria incompleta</t>
  </si>
  <si>
    <t>d. Indique el N° de nombrados y/o contratados?</t>
  </si>
  <si>
    <t>Nombrados</t>
  </si>
  <si>
    <t>Contratados</t>
  </si>
  <si>
    <t>e. ¿En qué escala magisterial se encuentran los docentes de su IE? Indique el N° de docentes por escala</t>
  </si>
  <si>
    <t>Sin escala</t>
  </si>
  <si>
    <t>Escala</t>
  </si>
  <si>
    <t>f. ¿Cuáles son las especialidades técnicas en su IE y el número de docentes por especialidad?</t>
  </si>
  <si>
    <t>Especialidad</t>
  </si>
  <si>
    <t>Estudiantes Matriculados</t>
  </si>
  <si>
    <t>N° Total de Secciones</t>
  </si>
  <si>
    <t>N° de Secciones que desdoblan</t>
  </si>
  <si>
    <t>N° de docentes EPT que hay en su IE por sección</t>
  </si>
  <si>
    <t>N° de docentes que se requieren por sección</t>
  </si>
  <si>
    <t>Déficit de docentes en su IE para curso EPT</t>
  </si>
  <si>
    <t>a. ¿1er año?</t>
  </si>
  <si>
    <t>b. ¿2do año?</t>
  </si>
  <si>
    <t>c. ¿3er año?</t>
  </si>
  <si>
    <t>d. ¿4to año?</t>
  </si>
  <si>
    <t>e. ¿5to año?</t>
  </si>
  <si>
    <t>Cantidad</t>
  </si>
  <si>
    <t>IV. RECURSO HUMANO EN LA IE</t>
  </si>
  <si>
    <t>V. INFRAESTRUCTURA Y EQUIPAMIENTO</t>
  </si>
  <si>
    <t>a. ¿Alimentación eléctrica trifásica?</t>
  </si>
  <si>
    <t>b. ¿Pozo a tierra?</t>
  </si>
  <si>
    <t>Equipamiento</t>
  </si>
  <si>
    <t>Maquinaria</t>
  </si>
  <si>
    <t>ONG´s</t>
  </si>
  <si>
    <t>Gobierno Regional</t>
  </si>
  <si>
    <t xml:space="preserve">Autogestión de la IE </t>
  </si>
  <si>
    <t>Minedu/Pronied</t>
  </si>
  <si>
    <t>¿Llegó inoperativa? …… 1</t>
  </si>
  <si>
    <t>¿No hay insumos para ponerla a funcionar? …… 2</t>
  </si>
  <si>
    <t>¿Los docentes no están capacitados para su uso? …… 3</t>
  </si>
  <si>
    <t>¿No hay docentes de esa especialidad? …… 4</t>
  </si>
  <si>
    <t>¿Existe el temor de que se malogre? …… 5</t>
  </si>
  <si>
    <t>De 51 a 55 años</t>
  </si>
  <si>
    <t>Otro (Especificar)</t>
  </si>
  <si>
    <t>&lt;= DIGITE D.N.I.</t>
  </si>
  <si>
    <t>8. ¿Cuál es el número de celular?</t>
  </si>
  <si>
    <t>&lt;= DIGITE NRO. DE CELULAR</t>
  </si>
  <si>
    <t>9. ¿Cuál es la especialidad de su formación inicial docente?</t>
  </si>
  <si>
    <t>11. ¿La IE cuenta con los servicios de?</t>
  </si>
  <si>
    <t>12. Responda lo siguiente:</t>
  </si>
  <si>
    <t>12A. ¿Qué especialidades técnicas brinda la IE?</t>
  </si>
  <si>
    <r>
      <t xml:space="preserve">12B. De las especialidades técnicas que </t>
    </r>
    <r>
      <rPr>
        <b/>
        <u/>
        <sz val="8"/>
        <color theme="1"/>
        <rFont val="Arial"/>
        <family val="2"/>
      </rPr>
      <t>SÍ</t>
    </r>
    <r>
      <rPr>
        <sz val="8"/>
        <color theme="1"/>
        <rFont val="Arial"/>
        <family val="2"/>
      </rPr>
      <t xml:space="preserve"> brinda la IE, ¿cuáles están en correspondencia con la dinámica productiva y económica de la región?</t>
    </r>
  </si>
  <si>
    <r>
      <t xml:space="preserve">12C. ¿Cuáles de las especialidades técnicas de la lista pero que </t>
    </r>
    <r>
      <rPr>
        <b/>
        <u/>
        <sz val="8"/>
        <color theme="1"/>
        <rFont val="Arial"/>
        <family val="2"/>
      </rPr>
      <t>NO</t>
    </r>
    <r>
      <rPr>
        <sz val="8"/>
        <color theme="1"/>
        <rFont val="Arial"/>
        <family val="2"/>
      </rPr>
      <t xml:space="preserve"> brinda su IE, guardan correspondencia con la dinámica productiva y económica de la región?</t>
    </r>
  </si>
  <si>
    <t>12A. Especialidades que brinda la IE</t>
  </si>
  <si>
    <t>12B.
 Dictan en la IE y están en correspondencia con la dinámica productiva y económica de la región</t>
  </si>
  <si>
    <t>12C.
No dictan en mi IE y guardan correspondencia con la dinámica productiva y económica de la región</t>
  </si>
  <si>
    <t>12D.
Registrar el nombre de las especialidades que no dicta la IE  y que están en correspondencia con la dinámica productiva y económica de la región</t>
  </si>
  <si>
    <t>13. En relación con los docentes que asumen carga horaria en el área de EPT, indique:</t>
  </si>
  <si>
    <t>Especialidad 1:</t>
  </si>
  <si>
    <t>Especialidad 2:</t>
  </si>
  <si>
    <t>Especialidad 3:</t>
  </si>
  <si>
    <t>Especialidad 4:</t>
  </si>
  <si>
    <t>Especialidad 5:</t>
  </si>
  <si>
    <t>14. De los docentes del área de EPT que cuenta la IE indique lo siguiente:</t>
  </si>
  <si>
    <t>15. ¿En la IE se realiza el “desdoblamiento”, es decir la sección se divide en dos grupos para desarrollar las actividades pedagógicas del área de EPT?</t>
  </si>
  <si>
    <t>16. ¿En cuántas secciones se realiza el desdoblamiento para los siguientes grados?</t>
  </si>
  <si>
    <r>
      <t xml:space="preserve">17. ¿Cuántos docentes de EPT se requiere </t>
    </r>
    <r>
      <rPr>
        <sz val="8"/>
        <color rgb="FFFF0000"/>
        <rFont val="Arial"/>
        <family val="2"/>
      </rPr>
      <t>(adicionales)</t>
    </r>
    <r>
      <rPr>
        <sz val="8"/>
        <color theme="1"/>
        <rFont val="Arial"/>
        <family val="2"/>
      </rPr>
      <t xml:space="preserve"> para realizar el desdoblamiento en toda la IE por especialidad?</t>
    </r>
  </si>
  <si>
    <t>18. Responda lo siguiente:</t>
  </si>
  <si>
    <t>18A. ¿Cuál es la cantidad de talleres por especialidades técnicas que brinda la IE?</t>
  </si>
  <si>
    <t>18B. ¿Cuál es el número de talleres en funcionamiento por especialidades técnicas en la IE?</t>
  </si>
  <si>
    <t>18C. ¿La IE cuenta con espacio para la construcción de nuevos talleres?</t>
  </si>
  <si>
    <t>NO ……  (Dejar en blanco 18C)</t>
  </si>
  <si>
    <t>18A. N° de talleres por especialidad técnica</t>
  </si>
  <si>
    <t>18B. N° de talleres en funcionamiento</t>
  </si>
  <si>
    <t>18C. Espacio disponible en m2
Para la construcción de nuevos talleres</t>
  </si>
  <si>
    <t>18D. Registrar el nombre de la especialidad tal como figura en la IE</t>
  </si>
  <si>
    <t>19. ¿Todos los talleres de EPT, cuentan con alimentación eléctrica trifásica y pozo a tierra?</t>
  </si>
  <si>
    <t>20. ¿Cuenta con equipamiento y maquinaria operativa en las especialidades que brinda la IE?</t>
  </si>
  <si>
    <t>21. ¿Quién financió el equipamiento de cada taller de EPT según la especialidad que brinda la IE y precise en qué año se equipó cada uno de los talleres?</t>
  </si>
  <si>
    <t>22. ¿La IE cuenta con maquinaria que nunca se ha utilizado en las especialidades que brinda? ¿Por qué motivo no se ha utilizado?</t>
  </si>
  <si>
    <t>Si el código es 6. Otro
Especifíque…</t>
  </si>
  <si>
    <t>23. ¿En la IE se realiza las siguientes acciones?, marque según corresponda.</t>
  </si>
  <si>
    <t>VI. GESTIÓN</t>
  </si>
  <si>
    <t>Detalle</t>
  </si>
  <si>
    <t>a. Cuenta con un Plan de articulación con la sociedad civil o empresas con la finalidad de realizar pasantías o la visita de personas que inspiren el espíritu emprendedor en los estudiantes</t>
  </si>
  <si>
    <t>b. Realiza alianzas con otras instituciones formadoras (CETPRO, IES o EEST o universidades) u organizaciones del sector económico productivo para fortalecer la calidad de la oferta formativa.</t>
  </si>
  <si>
    <t>c. Implementa estrategias para facilitar la transitabilidad hacia los CETPRO, IES o EEST.</t>
  </si>
  <si>
    <t>d. Cuenta con el Plan de Mejora institucional que está centrado en la mejora de la calidad de los aprendizajes de los estudiantes</t>
  </si>
  <si>
    <t>e. En el PEI y PCIE se han incorporado la oferta formativa que brinda las II.EE</t>
  </si>
  <si>
    <t>f. La IE forma parte de las redes de formación técnica</t>
  </si>
  <si>
    <t>VII. OBSERVACIONES</t>
  </si>
  <si>
    <t>UBICACIÓN GEOGRAFICA</t>
  </si>
  <si>
    <t>DPTO</t>
  </si>
  <si>
    <t>DISTRITO</t>
  </si>
  <si>
    <t>PROVINCIA</t>
  </si>
  <si>
    <t>CTRO_POBLADO</t>
  </si>
  <si>
    <t>ÁREA</t>
  </si>
  <si>
    <t>DRE / UGEL</t>
  </si>
  <si>
    <t>ITEM</t>
  </si>
  <si>
    <t>IDENTIFICACIÓN DEL LOCAL ESCOLAR</t>
  </si>
  <si>
    <t>DIRECCIÓN DE LA IE</t>
  </si>
  <si>
    <t>10. Indicar nro.</t>
  </si>
  <si>
    <t>@</t>
  </si>
  <si>
    <t>9C. N° Horas EPT a la semana - Mañana</t>
  </si>
  <si>
    <t>9C. N° Horas EPT a la semana - Tarde</t>
  </si>
  <si>
    <t>Primero</t>
  </si>
  <si>
    <t>Segundo</t>
  </si>
  <si>
    <t>Tercero</t>
  </si>
  <si>
    <t>Cuarto</t>
  </si>
  <si>
    <t>Quinto</t>
  </si>
  <si>
    <t>Energía eléctrica</t>
  </si>
  <si>
    <t>Observ_EE</t>
  </si>
  <si>
    <t>Agua Potable</t>
  </si>
  <si>
    <t>Observ_AP</t>
  </si>
  <si>
    <t>Desagüe</t>
  </si>
  <si>
    <t>Observ_Des</t>
  </si>
  <si>
    <t>Internet</t>
  </si>
  <si>
    <t>Observ_Inter</t>
  </si>
  <si>
    <t>Especificar</t>
  </si>
  <si>
    <t>Especialidad 1</t>
  </si>
  <si>
    <t>Especialidad 2</t>
  </si>
  <si>
    <t>Especialidad 3</t>
  </si>
  <si>
    <t>Especialidad 4</t>
  </si>
  <si>
    <t>Especialidad 5</t>
  </si>
  <si>
    <t>d.1 ¿Que especialidades asumen?</t>
  </si>
  <si>
    <t>Docentes del área de EPT que cuenta la IE
Hombres</t>
  </si>
  <si>
    <t>Docentes del área de EPT que cuenta la IE
Mujeres</t>
  </si>
  <si>
    <t>Docentes entre 20 a 30 años</t>
  </si>
  <si>
    <t>Docentes entre 31 a 40 años</t>
  </si>
  <si>
    <t>Docentes entre 41 a 50 años</t>
  </si>
  <si>
    <t>Docentes entre 51 a 55 años</t>
  </si>
  <si>
    <t>Docentes entre 56 a 60 años</t>
  </si>
  <si>
    <t>Docentes entre 61 a 64 años</t>
  </si>
  <si>
    <t>Docentes de 65 años a más</t>
  </si>
  <si>
    <t>e. N° de docentes por escala</t>
  </si>
  <si>
    <t>Especialidad a.</t>
  </si>
  <si>
    <t>Especialidad b.</t>
  </si>
  <si>
    <t>Especialidad c.</t>
  </si>
  <si>
    <t>Especialidad d.</t>
  </si>
  <si>
    <t>Especialidad e.</t>
  </si>
  <si>
    <t>Especialidad f.</t>
  </si>
  <si>
    <t>Especialidad g.</t>
  </si>
  <si>
    <t>Especialidad h.</t>
  </si>
  <si>
    <t>Especialidad i.</t>
  </si>
  <si>
    <t>Especialidad j.</t>
  </si>
  <si>
    <t>Especialidad k.</t>
  </si>
  <si>
    <t>Especialidad l.</t>
  </si>
  <si>
    <t>Especialidad m.</t>
  </si>
  <si>
    <t>Especialidad n.</t>
  </si>
  <si>
    <t>Especialidad o.</t>
  </si>
  <si>
    <t>Especialidad p.</t>
  </si>
  <si>
    <t>Especialidad q.</t>
  </si>
  <si>
    <t>Especialidad r.</t>
  </si>
  <si>
    <t>Especialidad s.</t>
  </si>
  <si>
    <t>Nro. Docentes Especialidad a.</t>
  </si>
  <si>
    <t>Nro. Docentes Especialidad b.</t>
  </si>
  <si>
    <t>Nro. Docentes Especialidad c.</t>
  </si>
  <si>
    <t>Nro. Docentes Especialidad d.</t>
  </si>
  <si>
    <t>Nro. Docentes Especialidad e.</t>
  </si>
  <si>
    <t>Nro. Docentes Especialidad f.</t>
  </si>
  <si>
    <t>Nro. Docentes Especialidad g.</t>
  </si>
  <si>
    <t>Nro. Docentes Especialidad h.</t>
  </si>
  <si>
    <t>Nro. Docentes Especialidad i.</t>
  </si>
  <si>
    <t>Nro. Docentes Especialidad j.</t>
  </si>
  <si>
    <t>Nro. Docentes Especialidad k.</t>
  </si>
  <si>
    <t>Nro. Docentes Especialidad l.</t>
  </si>
  <si>
    <t>Nro. Docentes Especialidad m.</t>
  </si>
  <si>
    <t>Nro. Docentes Especialidad n.</t>
  </si>
  <si>
    <t>Nro. Docentes Especialidad o.</t>
  </si>
  <si>
    <t>Nro. Docentes Especialidad p.</t>
  </si>
  <si>
    <t>Nro. Docentes Especialidad q.</t>
  </si>
  <si>
    <t>Nro. Docentes Especialidad r.</t>
  </si>
  <si>
    <t>Nro. Docentes Especialidad s.</t>
  </si>
  <si>
    <t>IE se realiza el “desdoblamiento”</t>
  </si>
  <si>
    <t>1er año</t>
  </si>
  <si>
    <t>2do año</t>
  </si>
  <si>
    <t>3er año</t>
  </si>
  <si>
    <t>4to año</t>
  </si>
  <si>
    <t>5to año</t>
  </si>
  <si>
    <t>17. ¿Cuántos docentes de EPT se requiere (adicionales) para realizar el desdoblamiento en toda la IE por especialidad?</t>
  </si>
  <si>
    <t>aa. Otro (Especificar)</t>
  </si>
  <si>
    <t>Cantidad_Otro</t>
  </si>
  <si>
    <t>aa. Otros</t>
  </si>
  <si>
    <t>22A. maquinaria que nunca se usó</t>
  </si>
  <si>
    <r>
      <t xml:space="preserve">22B. Motivo
Puede considerar los motivos que caracterice a su IE
</t>
    </r>
    <r>
      <rPr>
        <b/>
        <u/>
        <sz val="8"/>
        <color theme="1"/>
        <rFont val="Arial"/>
        <family val="2"/>
      </rPr>
      <t xml:space="preserve">Código:
</t>
    </r>
    <r>
      <rPr>
        <sz val="7"/>
        <color theme="1"/>
        <rFont val="Arial"/>
        <family val="2"/>
      </rPr>
      <t>¿Llegó inoperativa? …… 1
¿No hay insumos para ponerla a funcionar? …… 2
¿Los docentes no están capacitados para su uso? …… 3
¿No hay docentes de esa especialidad? …… 4
¿Existe el temor de que se malogre? …… 5
Otro …… 6</t>
    </r>
  </si>
  <si>
    <t>6. Otro (Especificar)</t>
  </si>
  <si>
    <t>6. Tipo de vía:
Avenida …… 1
Calle …… 2
Jirón …… 3
Pasaje …… 4
Carretera …… 5
Otro …… 6</t>
  </si>
  <si>
    <t>11. Turno:
Mañana …… 1
Tarde …… 2
Mañana y tarde …… 3</t>
  </si>
  <si>
    <t>2. Cargo del entrevistado:
Director …… 1
Sub director …… 2
Sub director técnico …… 3</t>
  </si>
  <si>
    <t>3. Tipo de contrato:
Nombrado …… 1
Contratado …… 2</t>
  </si>
  <si>
    <t>4. Sexo:
Masculino …… 1
Femenino …… 2</t>
  </si>
  <si>
    <t>Matemáticas …… 1Comunicación …… 2Ciencia y tecnología …… 3Desarrollo personal, ciudadanía y cívica …… 4Ciencias sociales …… 5Educación física …… 6Educación Religiosa …… 7Arte y cultura …… 8Inglés …… 9Otro …… 10Educación Técnica …… 11</t>
  </si>
  <si>
    <t>7. ¿En qué escala magisterial se encuentra?
I, II, III, IV, V, VI, VII, VIII</t>
  </si>
  <si>
    <r>
      <t xml:space="preserve">9. ¿Cuál es la especialidad de su formación inicial docente?:
</t>
    </r>
    <r>
      <rPr>
        <sz val="7"/>
        <color theme="1"/>
        <rFont val="Arial Narrow"/>
        <family val="2"/>
      </rPr>
      <t>Matemáticas …… 1
Comunicación …… 2
Ciencia y tecnología …… 3
Desarrollo personal, ciudadanía y cívica …… 4
Ciencias sociales …… 5
Educación física …… 6
Educación Religiosa …… 7
Arte y cultura …… 8
Inglés …… 9
Otro …… 10
Educación Técnica …… 11</t>
    </r>
  </si>
  <si>
    <t>5. Superior universitaria completa</t>
  </si>
  <si>
    <t>6. Post grado (Maestría o doctorado)</t>
  </si>
  <si>
    <t>21. ¿Quién financió el equipamiento de cada taller de EPT según la especialidad que brinda la IE y precise en qué año se equipó cada uno de los talleres?. Puede elegir hasta tres...</t>
  </si>
  <si>
    <t>INSTITUCIÓN Ú ORGANIZACIÓN 1</t>
  </si>
  <si>
    <t>INSTITUCIÓN Ú ORGANIZACIÓN 2</t>
  </si>
  <si>
    <t>INSTITUCIÓN Ú ORGANIZACIÓN 3</t>
  </si>
  <si>
    <t>Institución u organización
(1)</t>
  </si>
  <si>
    <t>Año
(1)</t>
  </si>
  <si>
    <t>Si Institución u organización es OTRO
Especifíque…
(1)</t>
  </si>
  <si>
    <t>Institución u organización
(2)</t>
  </si>
  <si>
    <t>Año
(2)</t>
  </si>
  <si>
    <t>Si Institución u organización es OTRO
Especifíque…
(2)</t>
  </si>
  <si>
    <t>Institución u organización
(3)</t>
  </si>
  <si>
    <t>Año
(3)</t>
  </si>
  <si>
    <t>Si Institución u organización es OTRO
Especifíque…
(3)</t>
  </si>
  <si>
    <t>22A. Maquinaria que nunca se usó</t>
  </si>
  <si>
    <t>x. Música con instrumento en viento</t>
  </si>
  <si>
    <t>Si el código es: 6. OTRO
Especifíque…</t>
  </si>
  <si>
    <r>
      <t>22B. Motivo
Puede considerar los motivos que caracterice a su IE
Código:</t>
    </r>
    <r>
      <rPr>
        <sz val="7"/>
        <color theme="1"/>
        <rFont val="Arial Narrow"/>
        <family val="2"/>
      </rPr>
      <t xml:space="preserve">
</t>
    </r>
    <r>
      <rPr>
        <sz val="6"/>
        <color theme="1"/>
        <rFont val="Arial Narrow"/>
        <family val="2"/>
      </rPr>
      <t>¿Llegó inoperativa? …… 1
¿No hay insumos para ponerla a funcionar? …… 2
¿Los docentes no están capacitados para su uso? …… 3
¿No hay docentes de esa especialidad? …… 4
¿Existe el temor de que se malogre? …… 5
Otro …… 6</t>
    </r>
  </si>
  <si>
    <t>Déficit de docentes en su IE para el área de EPT</t>
  </si>
  <si>
    <t>SI …… (Indicar en 18C espacio en m2)</t>
  </si>
  <si>
    <t>12D_1
Registrar el nombre de las especialidades que no dicta la IE  y que están en correspondencia con la dinámica productiva y económica de la región</t>
  </si>
  <si>
    <t>12D_2
Registrar el nombre de las especialidades que no dicta la IE  y que están en correspondencia con la dinámica productiva y económica de la región</t>
  </si>
  <si>
    <t>12D_3
Registrar el nombre de las especialidades que no dicta la IE  y que están en correspondencia con la dinámica productiva y económica de la región</t>
  </si>
  <si>
    <t>10A. N°
Secciones</t>
  </si>
  <si>
    <t>10B. N° estudiantes matriculados</t>
  </si>
  <si>
    <t>10C. N° Horas EPT a la semana</t>
  </si>
  <si>
    <r>
      <t xml:space="preserve">d. ¿Cuántos docentes de otras áreas curriculares dictan EPT? </t>
    </r>
    <r>
      <rPr>
        <sz val="9"/>
        <color rgb="FFFF0000"/>
        <rFont val="Arial"/>
        <family val="2"/>
      </rPr>
      <t>*</t>
    </r>
  </si>
  <si>
    <t>d.1 Mencione cuales son las especialidades de EPT que asumen los docentes de otras áreas curriculares?, mencione todas las especialidades</t>
  </si>
  <si>
    <t>10. ¿Cuántas secciones hay en el nivel secundario de la IE? ¿Cuántos estudiantes matriculados hay por cada grado? ¿Cuántas horas se dicta a la semana el área de Educación para el Trabajo (EPT)?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</si>
</sst>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"/>
  </numFmts>
  <fonts count="3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sz val="5"/>
      <color theme="1"/>
      <name val="Arial"/>
      <family val="2"/>
    </font>
    <font>
      <b/>
      <sz val="5"/>
      <color theme="0"/>
      <name val="Arial"/>
      <family val="2"/>
    </font>
    <font>
      <sz val="1"/>
      <color theme="1"/>
      <name val="Arial"/>
      <family val="2"/>
    </font>
    <font>
      <b/>
      <sz val="8"/>
      <color theme="1"/>
      <name val="Arial"/>
      <family val="2"/>
    </font>
    <font>
      <b/>
      <u/>
      <sz val="8"/>
      <color theme="1"/>
      <name val="Arial"/>
      <family val="2"/>
    </font>
    <font>
      <sz val="7"/>
      <color theme="1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b/>
      <sz val="9"/>
      <color theme="1"/>
      <name val="Arial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0"/>
      <name val="Arial Narrow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7"/>
      <color theme="1"/>
      <name val="Arial Narrow"/>
      <family val="2"/>
    </font>
    <font>
      <sz val="9"/>
      <color theme="1"/>
      <name val="Arial Narrow"/>
      <family val="2"/>
    </font>
    <font>
      <b/>
      <sz val="10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6"/>
      <color theme="1"/>
      <name val="Arial Narrow"/>
      <family val="2"/>
    </font>
  </fonts>
  <fills count="1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mediumGray">
        <fgColor theme="5" tint="0.39994506668294322"/>
        <bgColor theme="5" tint="0.79982909634693444"/>
      </patternFill>
    </fill>
    <fill>
      <patternFill patternType="mediumGray">
        <fgColor theme="5" tint="0.39994506668294322"/>
        <bgColor theme="5" tint="0.79995117038483843"/>
      </patternFill>
    </fill>
  </fills>
  <borders count="64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hair">
        <color auto="1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hair">
        <color auto="1"/>
      </bottom>
      <diagonal/>
    </border>
    <border>
      <left style="medium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/>
      <top style="thin">
        <color auto="1"/>
      </top>
      <bottom style="hair">
        <color auto="1"/>
      </bottom>
      <diagonal/>
    </border>
    <border>
      <left/>
      <right style="medium">
        <color theme="1" tint="0.499984740745262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medium">
        <color theme="1" tint="0.499984740745262"/>
      </bottom>
      <diagonal/>
    </border>
    <border>
      <left/>
      <right/>
      <top/>
      <bottom style="hair">
        <color auto="1"/>
      </bottom>
      <diagonal/>
    </border>
    <border>
      <left style="medium">
        <color theme="1" tint="0.499984740745262"/>
      </left>
      <right/>
      <top style="hair">
        <color auto="1"/>
      </top>
      <bottom style="hair">
        <color auto="1"/>
      </bottom>
      <diagonal/>
    </border>
    <border>
      <left/>
      <right style="medium">
        <color theme="1" tint="0.499984740745262"/>
      </right>
      <top style="hair">
        <color auto="1"/>
      </top>
      <bottom style="hair">
        <color auto="1"/>
      </bottom>
      <diagonal/>
    </border>
    <border>
      <left style="medium">
        <color theme="1" tint="0.499984740745262"/>
      </left>
      <right/>
      <top style="hair">
        <color auto="1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hair">
        <color auto="1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hair">
        <color auto="1"/>
      </bottom>
      <diagonal/>
    </border>
    <border>
      <left style="medium">
        <color theme="1" tint="0.499984740745262"/>
      </left>
      <right style="medium">
        <color theme="1" tint="0.499984740745262"/>
      </right>
      <top style="hair">
        <color auto="1"/>
      </top>
      <bottom style="hair">
        <color auto="1"/>
      </bottom>
      <diagonal/>
    </border>
    <border>
      <left style="medium">
        <color theme="1" tint="0.499984740745262"/>
      </left>
      <right style="medium">
        <color theme="1" tint="0.499984740745262"/>
      </right>
      <top style="hair">
        <color auto="1"/>
      </top>
      <bottom style="medium">
        <color theme="1" tint="0.499984740745262"/>
      </bottom>
      <diagonal/>
    </border>
    <border>
      <left style="medium">
        <color theme="2" tint="-0.24994659260841701"/>
      </left>
      <right style="medium">
        <color theme="2" tint="-0.24994659260841701"/>
      </right>
      <top style="medium">
        <color theme="2" tint="-0.24994659260841701"/>
      </top>
      <bottom style="medium">
        <color theme="2" tint="-0.24994659260841701"/>
      </bottom>
      <diagonal/>
    </border>
    <border>
      <left/>
      <right style="medium">
        <color theme="1" tint="0.499984740745262"/>
      </right>
      <top style="hair">
        <color indexed="64"/>
      </top>
      <bottom style="thin">
        <color indexed="64"/>
      </bottom>
      <diagonal/>
    </border>
    <border>
      <left style="medium">
        <color theme="2" tint="-0.24994659260841701"/>
      </left>
      <right style="medium">
        <color theme="2" tint="-0.24994659260841701"/>
      </right>
      <top style="medium">
        <color theme="2" tint="-0.24994659260841701"/>
      </top>
      <bottom/>
      <diagonal/>
    </border>
    <border>
      <left style="medium">
        <color theme="2" tint="-0.24994659260841701"/>
      </left>
      <right style="medium">
        <color theme="2" tint="-0.24994659260841701"/>
      </right>
      <top/>
      <bottom style="medium">
        <color theme="2" tint="-0.24994659260841701"/>
      </bottom>
      <diagonal/>
    </border>
    <border>
      <left/>
      <right/>
      <top style="thin">
        <color indexed="64"/>
      </top>
      <bottom style="medium">
        <color theme="1" tint="0.499984740745262"/>
      </bottom>
      <diagonal/>
    </border>
    <border>
      <left/>
      <right/>
      <top style="hair">
        <color auto="1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hair">
        <color auto="1"/>
      </bottom>
      <diagonal/>
    </border>
    <border>
      <left style="medium">
        <color theme="1" tint="0.499984740745262"/>
      </left>
      <right style="thick">
        <color theme="0"/>
      </right>
      <top style="medium">
        <color theme="1" tint="0.499984740745262"/>
      </top>
      <bottom style="medium">
        <color theme="1" tint="0.499984740745262"/>
      </bottom>
      <diagonal/>
    </border>
    <border>
      <left style="thick">
        <color theme="0"/>
      </left>
      <right style="thick">
        <color theme="0"/>
      </right>
      <top style="medium">
        <color theme="1" tint="0.499984740745262"/>
      </top>
      <bottom style="medium">
        <color theme="1" tint="0.499984740745262"/>
      </bottom>
      <diagonal/>
    </border>
    <border>
      <left style="thick">
        <color theme="0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hair">
        <color theme="1" tint="0.499984740745262"/>
      </bottom>
      <diagonal/>
    </border>
    <border>
      <left/>
      <right/>
      <top style="medium">
        <color theme="1" tint="0.499984740745262"/>
      </top>
      <bottom style="hair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medium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hair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27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8" fillId="3" borderId="0" xfId="0" applyFont="1" applyFill="1" applyAlignment="1">
      <alignment horizontal="centerContinuous" vertical="center"/>
    </xf>
    <xf numFmtId="0" fontId="9" fillId="3" borderId="0" xfId="0" applyFont="1" applyFill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Fill="1" applyAlignment="1">
      <alignment horizontal="centerContinuous" vertical="center"/>
    </xf>
    <xf numFmtId="0" fontId="11" fillId="0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Continuous" vertical="center"/>
    </xf>
    <xf numFmtId="0" fontId="7" fillId="0" borderId="0" xfId="0" applyFont="1" applyAlignment="1">
      <alignment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Continuous" vertical="center"/>
    </xf>
    <xf numFmtId="0" fontId="14" fillId="2" borderId="2" xfId="0" applyFont="1" applyFill="1" applyBorder="1" applyAlignment="1">
      <alignment horizontal="centerContinuous" vertical="center" wrapText="1"/>
    </xf>
    <xf numFmtId="0" fontId="14" fillId="2" borderId="3" xfId="0" applyFont="1" applyFill="1" applyBorder="1" applyAlignment="1">
      <alignment horizontal="centerContinuous" vertical="center" wrapText="1"/>
    </xf>
    <xf numFmtId="0" fontId="19" fillId="0" borderId="0" xfId="0" applyFont="1" applyAlignment="1">
      <alignment vertical="center" wrapText="1"/>
    </xf>
    <xf numFmtId="164" fontId="14" fillId="2" borderId="0" xfId="0" applyNumberFormat="1" applyFont="1" applyFill="1" applyAlignment="1">
      <alignment vertical="center"/>
    </xf>
    <xf numFmtId="0" fontId="8" fillId="11" borderId="0" xfId="0" applyFont="1" applyFill="1" applyAlignment="1">
      <alignment horizontal="centerContinuous" vertical="center"/>
    </xf>
    <xf numFmtId="0" fontId="9" fillId="11" borderId="0" xfId="0" applyFont="1" applyFill="1" applyAlignment="1">
      <alignment horizontal="centerContinuous" vertical="center"/>
    </xf>
    <xf numFmtId="1" fontId="5" fillId="0" borderId="2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top" wrapText="1"/>
    </xf>
    <xf numFmtId="0" fontId="3" fillId="0" borderId="0" xfId="0" applyFont="1" applyFill="1" applyAlignment="1">
      <alignment horizontal="center" vertical="center" wrapText="1"/>
    </xf>
    <xf numFmtId="0" fontId="3" fillId="4" borderId="45" xfId="0" applyFont="1" applyFill="1" applyBorder="1" applyAlignment="1">
      <alignment horizontal="center" vertical="center"/>
    </xf>
    <xf numFmtId="0" fontId="3" fillId="8" borderId="45" xfId="0" applyFont="1" applyFill="1" applyBorder="1" applyAlignment="1">
      <alignment horizontal="center" vertical="center"/>
    </xf>
    <xf numFmtId="0" fontId="3" fillId="6" borderId="45" xfId="0" applyFont="1" applyFill="1" applyBorder="1" applyAlignment="1">
      <alignment horizontal="center" vertical="center"/>
    </xf>
    <xf numFmtId="0" fontId="3" fillId="9" borderId="45" xfId="0" applyFont="1" applyFill="1" applyBorder="1" applyAlignment="1">
      <alignment horizontal="center" vertical="center"/>
    </xf>
    <xf numFmtId="0" fontId="3" fillId="14" borderId="4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47" xfId="0" applyFont="1" applyFill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0" fillId="0" borderId="48" xfId="0" applyBorder="1" applyAlignment="1">
      <alignment horizontal="center" vertical="center" wrapText="1"/>
    </xf>
    <xf numFmtId="49" fontId="0" fillId="0" borderId="48" xfId="0" applyNumberFormat="1" applyBorder="1" applyAlignment="1">
      <alignment horizontal="center" vertical="center" wrapText="1"/>
    </xf>
    <xf numFmtId="0" fontId="22" fillId="11" borderId="21" xfId="0" applyFont="1" applyFill="1" applyBorder="1" applyAlignment="1">
      <alignment horizontal="center" vertical="top" wrapText="1"/>
    </xf>
    <xf numFmtId="0" fontId="20" fillId="5" borderId="21" xfId="0" applyFont="1" applyFill="1" applyBorder="1" applyAlignment="1">
      <alignment horizontal="center" vertical="top" wrapText="1"/>
    </xf>
    <xf numFmtId="0" fontId="20" fillId="13" borderId="21" xfId="0" applyFont="1" applyFill="1" applyBorder="1" applyAlignment="1">
      <alignment horizontal="center" vertical="top" wrapText="1"/>
    </xf>
    <xf numFmtId="0" fontId="20" fillId="7" borderId="21" xfId="0" applyFont="1" applyFill="1" applyBorder="1" applyAlignment="1">
      <alignment horizontal="center" vertical="top" wrapText="1"/>
    </xf>
    <xf numFmtId="0" fontId="20" fillId="0" borderId="21" xfId="0" applyFont="1" applyFill="1" applyBorder="1" applyAlignment="1">
      <alignment horizontal="center" vertical="top" wrapText="1"/>
    </xf>
    <xf numFmtId="0" fontId="20" fillId="12" borderId="21" xfId="0" applyFont="1" applyFill="1" applyBorder="1" applyAlignment="1">
      <alignment horizontal="center" vertical="top" wrapText="1"/>
    </xf>
    <xf numFmtId="0" fontId="20" fillId="10" borderId="21" xfId="0" applyFont="1" applyFill="1" applyBorder="1" applyAlignment="1">
      <alignment horizontal="center" vertical="top" wrapText="1"/>
    </xf>
    <xf numFmtId="0" fontId="20" fillId="0" borderId="21" xfId="0" applyFont="1" applyBorder="1" applyAlignment="1">
      <alignment horizontal="center" vertical="top" wrapText="1"/>
    </xf>
    <xf numFmtId="0" fontId="23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14" fillId="2" borderId="6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0" fillId="0" borderId="48" xfId="0" applyFill="1" applyBorder="1" applyAlignment="1">
      <alignment horizontal="center" vertical="center" wrapText="1"/>
    </xf>
    <xf numFmtId="0" fontId="0" fillId="12" borderId="0" xfId="0" applyFill="1" applyAlignment="1">
      <alignment vertical="center"/>
    </xf>
    <xf numFmtId="0" fontId="3" fillId="12" borderId="0" xfId="0" applyFont="1" applyFill="1" applyAlignment="1">
      <alignment vertical="center"/>
    </xf>
    <xf numFmtId="0" fontId="4" fillId="3" borderId="0" xfId="0" applyFont="1" applyFill="1" applyAlignment="1">
      <alignment horizontal="centerContinuous" vertical="center"/>
    </xf>
    <xf numFmtId="0" fontId="31" fillId="0" borderId="0" xfId="0" applyFont="1" applyAlignment="1">
      <alignment horizontal="centerContinuous" vertical="center"/>
    </xf>
    <xf numFmtId="0" fontId="32" fillId="0" borderId="0" xfId="0" applyFont="1" applyAlignment="1">
      <alignment horizontal="centerContinuous" vertical="center"/>
    </xf>
    <xf numFmtId="0" fontId="5" fillId="0" borderId="24" xfId="0" applyFont="1" applyFill="1" applyBorder="1" applyAlignment="1">
      <alignment vertical="center"/>
    </xf>
    <xf numFmtId="0" fontId="5" fillId="0" borderId="21" xfId="0" applyFont="1" applyFill="1" applyBorder="1" applyAlignment="1">
      <alignment horizontal="center" vertical="center"/>
    </xf>
    <xf numFmtId="0" fontId="5" fillId="16" borderId="21" xfId="0" applyFont="1" applyFill="1" applyBorder="1" applyAlignment="1" applyProtection="1">
      <alignment horizontal="center" vertical="center"/>
      <protection locked="0"/>
    </xf>
    <xf numFmtId="0" fontId="5" fillId="16" borderId="22" xfId="0" applyFont="1" applyFill="1" applyBorder="1" applyAlignment="1" applyProtection="1">
      <alignment horizontal="center" vertical="center"/>
      <protection locked="0"/>
    </xf>
    <xf numFmtId="0" fontId="5" fillId="16" borderId="51" xfId="0" applyFont="1" applyFill="1" applyBorder="1" applyAlignment="1" applyProtection="1">
      <alignment horizontal="center" vertical="center"/>
      <protection locked="0"/>
    </xf>
    <xf numFmtId="0" fontId="5" fillId="16" borderId="43" xfId="0" applyFont="1" applyFill="1" applyBorder="1" applyAlignment="1" applyProtection="1">
      <alignment horizontal="center" vertical="center"/>
      <protection locked="0"/>
    </xf>
    <xf numFmtId="0" fontId="5" fillId="16" borderId="40" xfId="0" applyFont="1" applyFill="1" applyBorder="1" applyAlignment="1" applyProtection="1">
      <alignment horizontal="center" vertical="center"/>
      <protection locked="0"/>
    </xf>
    <xf numFmtId="0" fontId="5" fillId="16" borderId="44" xfId="0" applyFont="1" applyFill="1" applyBorder="1" applyAlignment="1" applyProtection="1">
      <alignment horizontal="center" vertical="center"/>
      <protection locked="0"/>
    </xf>
    <xf numFmtId="0" fontId="5" fillId="16" borderId="51" xfId="0" applyFont="1" applyFill="1" applyBorder="1" applyAlignment="1" applyProtection="1">
      <alignment vertical="center"/>
      <protection locked="0"/>
    </xf>
    <xf numFmtId="0" fontId="5" fillId="16" borderId="43" xfId="0" applyFont="1" applyFill="1" applyBorder="1" applyAlignment="1" applyProtection="1">
      <alignment vertical="center"/>
      <protection locked="0"/>
    </xf>
    <xf numFmtId="0" fontId="5" fillId="16" borderId="44" xfId="0" applyFont="1" applyFill="1" applyBorder="1" applyAlignment="1" applyProtection="1">
      <alignment vertical="center"/>
      <protection locked="0"/>
    </xf>
    <xf numFmtId="4" fontId="5" fillId="16" borderId="51" xfId="0" applyNumberFormat="1" applyFont="1" applyFill="1" applyBorder="1" applyAlignment="1" applyProtection="1">
      <alignment horizontal="center" vertical="center"/>
      <protection locked="0"/>
    </xf>
    <xf numFmtId="4" fontId="5" fillId="16" borderId="43" xfId="0" applyNumberFormat="1" applyFont="1" applyFill="1" applyBorder="1" applyAlignment="1" applyProtection="1">
      <alignment horizontal="center" vertical="center"/>
      <protection locked="0"/>
    </xf>
    <xf numFmtId="4" fontId="5" fillId="16" borderId="44" xfId="0" applyNumberFormat="1" applyFont="1" applyFill="1" applyBorder="1" applyAlignment="1" applyProtection="1">
      <alignment horizontal="center" vertical="center"/>
      <protection locked="0"/>
    </xf>
    <xf numFmtId="0" fontId="29" fillId="16" borderId="51" xfId="0" applyFont="1" applyFill="1" applyBorder="1" applyAlignment="1" applyProtection="1">
      <alignment vertical="center"/>
      <protection locked="0"/>
    </xf>
    <xf numFmtId="0" fontId="29" fillId="16" borderId="51" xfId="0" applyFont="1" applyFill="1" applyBorder="1" applyAlignment="1" applyProtection="1">
      <alignment horizontal="center" vertical="center"/>
      <protection locked="0"/>
    </xf>
    <xf numFmtId="0" fontId="29" fillId="16" borderId="43" xfId="0" applyFont="1" applyFill="1" applyBorder="1" applyAlignment="1" applyProtection="1">
      <alignment vertical="center"/>
      <protection locked="0"/>
    </xf>
    <xf numFmtId="0" fontId="29" fillId="16" borderId="43" xfId="0" applyFont="1" applyFill="1" applyBorder="1" applyAlignment="1" applyProtection="1">
      <alignment horizontal="center" vertical="center"/>
      <protection locked="0"/>
    </xf>
    <xf numFmtId="0" fontId="29" fillId="16" borderId="44" xfId="0" applyFont="1" applyFill="1" applyBorder="1" applyAlignment="1" applyProtection="1">
      <alignment vertical="center"/>
      <protection locked="0"/>
    </xf>
    <xf numFmtId="0" fontId="29" fillId="16" borderId="44" xfId="0" applyFont="1" applyFill="1" applyBorder="1" applyAlignment="1" applyProtection="1">
      <alignment horizontal="center" vertical="center"/>
      <protection locked="0"/>
    </xf>
    <xf numFmtId="0" fontId="5" fillId="16" borderId="29" xfId="0" applyFont="1" applyFill="1" applyBorder="1" applyAlignment="1" applyProtection="1">
      <alignment horizontal="center" vertical="center"/>
      <protection locked="0"/>
    </xf>
    <xf numFmtId="0" fontId="5" fillId="16" borderId="38" xfId="0" applyFont="1" applyFill="1" applyBorder="1" applyAlignment="1" applyProtection="1">
      <alignment horizontal="center" vertical="center"/>
      <protection locked="0"/>
    </xf>
    <xf numFmtId="0" fontId="0" fillId="14" borderId="45" xfId="0" applyFill="1" applyBorder="1" applyAlignment="1">
      <alignment vertical="center"/>
    </xf>
    <xf numFmtId="0" fontId="3" fillId="14" borderId="47" xfId="0" applyFont="1" applyFill="1" applyBorder="1" applyAlignment="1">
      <alignment vertical="center"/>
    </xf>
    <xf numFmtId="0" fontId="3" fillId="10" borderId="47" xfId="0" applyFont="1" applyFill="1" applyBorder="1" applyAlignment="1">
      <alignment vertical="center"/>
    </xf>
    <xf numFmtId="0" fontId="0" fillId="10" borderId="45" xfId="0" applyFill="1" applyBorder="1" applyAlignment="1">
      <alignment vertical="center"/>
    </xf>
    <xf numFmtId="0" fontId="3" fillId="10" borderId="45" xfId="0" applyFont="1" applyFill="1" applyBorder="1" applyAlignment="1">
      <alignment horizontal="center" vertical="center"/>
    </xf>
    <xf numFmtId="0" fontId="29" fillId="0" borderId="18" xfId="0" applyFont="1" applyFill="1" applyBorder="1" applyAlignment="1">
      <alignment vertical="center"/>
    </xf>
    <xf numFmtId="0" fontId="29" fillId="0" borderId="39" xfId="0" applyFont="1" applyFill="1" applyBorder="1" applyAlignment="1">
      <alignment vertical="center"/>
    </xf>
    <xf numFmtId="0" fontId="5" fillId="16" borderId="38" xfId="0" applyFont="1" applyFill="1" applyBorder="1" applyAlignment="1" applyProtection="1">
      <alignment vertical="center"/>
      <protection locked="0"/>
    </xf>
    <xf numFmtId="0" fontId="5" fillId="16" borderId="39" xfId="0" applyFont="1" applyFill="1" applyBorder="1" applyAlignment="1" applyProtection="1">
      <alignment vertical="center"/>
      <protection locked="0"/>
    </xf>
    <xf numFmtId="0" fontId="5" fillId="0" borderId="22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5" fillId="16" borderId="37" xfId="0" applyFont="1" applyFill="1" applyBorder="1" applyAlignment="1" applyProtection="1">
      <alignment vertical="center"/>
      <protection locked="0"/>
    </xf>
    <xf numFmtId="0" fontId="5" fillId="16" borderId="38" xfId="0" applyFont="1" applyFill="1" applyBorder="1" applyAlignment="1" applyProtection="1">
      <alignment horizontal="center" vertical="center"/>
      <protection locked="0"/>
    </xf>
    <xf numFmtId="0" fontId="5" fillId="16" borderId="18" xfId="0" applyFont="1" applyFill="1" applyBorder="1" applyAlignment="1" applyProtection="1">
      <alignment horizontal="center" vertical="center"/>
      <protection locked="0"/>
    </xf>
    <xf numFmtId="0" fontId="5" fillId="16" borderId="39" xfId="0" applyFont="1" applyFill="1" applyBorder="1" applyAlignment="1" applyProtection="1">
      <alignment horizontal="center" vertical="center"/>
      <protection locked="0"/>
    </xf>
    <xf numFmtId="0" fontId="5" fillId="16" borderId="29" xfId="0" applyFont="1" applyFill="1" applyBorder="1" applyAlignment="1" applyProtection="1">
      <alignment vertical="center"/>
      <protection locked="0"/>
    </xf>
    <xf numFmtId="0" fontId="5" fillId="16" borderId="30" xfId="0" applyFont="1" applyFill="1" applyBorder="1" applyAlignment="1" applyProtection="1">
      <alignment vertical="center"/>
      <protection locked="0"/>
    </xf>
    <xf numFmtId="0" fontId="14" fillId="2" borderId="6" xfId="0" applyFont="1" applyFill="1" applyBorder="1" applyAlignment="1">
      <alignment horizontal="center" vertical="center" wrapText="1"/>
    </xf>
    <xf numFmtId="0" fontId="29" fillId="0" borderId="42" xfId="0" applyFont="1" applyFill="1" applyBorder="1" applyAlignment="1">
      <alignment vertical="center"/>
    </xf>
    <xf numFmtId="0" fontId="29" fillId="0" borderId="30" xfId="0" applyFont="1" applyFill="1" applyBorder="1" applyAlignment="1">
      <alignment vertical="center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5" fillId="16" borderId="29" xfId="0" applyFont="1" applyFill="1" applyBorder="1" applyAlignment="1" applyProtection="1">
      <alignment horizontal="center" vertical="center"/>
      <protection locked="0"/>
    </xf>
    <xf numFmtId="0" fontId="5" fillId="16" borderId="42" xfId="0" applyFont="1" applyFill="1" applyBorder="1" applyAlignment="1" applyProtection="1">
      <alignment horizontal="center" vertical="center"/>
      <protection locked="0"/>
    </xf>
    <xf numFmtId="0" fontId="5" fillId="16" borderId="30" xfId="0" applyFont="1" applyFill="1" applyBorder="1" applyAlignment="1" applyProtection="1">
      <alignment horizontal="center" vertical="center"/>
      <protection locked="0"/>
    </xf>
    <xf numFmtId="0" fontId="7" fillId="16" borderId="17" xfId="0" applyFont="1" applyFill="1" applyBorder="1" applyAlignment="1" applyProtection="1">
      <alignment vertical="center"/>
      <protection locked="0"/>
    </xf>
    <xf numFmtId="0" fontId="7" fillId="16" borderId="18" xfId="0" applyFont="1" applyFill="1" applyBorder="1" applyAlignment="1" applyProtection="1">
      <alignment vertical="center"/>
      <protection locked="0"/>
    </xf>
    <xf numFmtId="0" fontId="5" fillId="16" borderId="15" xfId="0" applyFont="1" applyFill="1" applyBorder="1" applyAlignment="1" applyProtection="1">
      <alignment vertical="center"/>
      <protection locked="0"/>
    </xf>
    <xf numFmtId="0" fontId="5" fillId="16" borderId="40" xfId="0" applyFont="1" applyFill="1" applyBorder="1" applyAlignment="1" applyProtection="1">
      <alignment vertical="center"/>
      <protection locked="0"/>
    </xf>
    <xf numFmtId="0" fontId="5" fillId="16" borderId="41" xfId="0" applyFont="1" applyFill="1" applyBorder="1" applyAlignment="1" applyProtection="1">
      <alignment vertical="center"/>
      <protection locked="0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29" fillId="0" borderId="50" xfId="0" applyFont="1" applyFill="1" applyBorder="1" applyAlignment="1">
      <alignment vertical="center"/>
    </xf>
    <xf numFmtId="0" fontId="29" fillId="0" borderId="41" xfId="0" applyFont="1" applyFill="1" applyBorder="1" applyAlignment="1">
      <alignment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5" fillId="16" borderId="40" xfId="0" applyFont="1" applyFill="1" applyBorder="1" applyAlignment="1" applyProtection="1">
      <alignment horizontal="center" vertical="center"/>
      <protection locked="0"/>
    </xf>
    <xf numFmtId="0" fontId="5" fillId="16" borderId="50" xfId="0" applyFont="1" applyFill="1" applyBorder="1" applyAlignment="1" applyProtection="1">
      <alignment horizontal="center" vertical="center"/>
      <protection locked="0"/>
    </xf>
    <xf numFmtId="0" fontId="5" fillId="16" borderId="41" xfId="0" applyFont="1" applyFill="1" applyBorder="1" applyAlignment="1" applyProtection="1">
      <alignment horizontal="center" vertical="center"/>
      <protection locked="0"/>
    </xf>
    <xf numFmtId="0" fontId="29" fillId="16" borderId="43" xfId="0" applyFont="1" applyFill="1" applyBorder="1" applyAlignment="1" applyProtection="1">
      <alignment horizontal="center" vertical="center"/>
      <protection locked="0"/>
    </xf>
    <xf numFmtId="0" fontId="29" fillId="16" borderId="44" xfId="0" applyFont="1" applyFill="1" applyBorder="1" applyAlignment="1" applyProtection="1">
      <alignment horizontal="center" vertical="center"/>
      <protection locked="0"/>
    </xf>
    <xf numFmtId="0" fontId="29" fillId="16" borderId="51" xfId="0" applyFont="1" applyFill="1" applyBorder="1" applyAlignment="1" applyProtection="1">
      <alignment horizontal="center" vertical="center"/>
      <protection locked="0"/>
    </xf>
    <xf numFmtId="0" fontId="21" fillId="2" borderId="6" xfId="0" applyFont="1" applyFill="1" applyBorder="1" applyAlignment="1">
      <alignment horizontal="center" vertical="center"/>
    </xf>
    <xf numFmtId="0" fontId="29" fillId="0" borderId="5" xfId="0" applyFont="1" applyBorder="1" applyAlignment="1">
      <alignment vertical="center"/>
    </xf>
    <xf numFmtId="0" fontId="29" fillId="0" borderId="28" xfId="0" applyFont="1" applyBorder="1" applyAlignment="1">
      <alignment vertical="center"/>
    </xf>
    <xf numFmtId="0" fontId="5" fillId="16" borderId="43" xfId="0" applyFont="1" applyFill="1" applyBorder="1" applyAlignment="1" applyProtection="1">
      <alignment horizontal="center" vertical="center"/>
      <protection locked="0"/>
    </xf>
    <xf numFmtId="0" fontId="16" fillId="0" borderId="19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5" fillId="17" borderId="32" xfId="0" applyFont="1" applyFill="1" applyBorder="1" applyAlignment="1" applyProtection="1">
      <alignment vertical="center"/>
      <protection locked="0"/>
    </xf>
    <xf numFmtId="0" fontId="5" fillId="17" borderId="33" xfId="0" applyFont="1" applyFill="1" applyBorder="1" applyAlignment="1" applyProtection="1">
      <alignment vertical="center"/>
      <protection locked="0"/>
    </xf>
    <xf numFmtId="0" fontId="5" fillId="0" borderId="31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14" fillId="2" borderId="35" xfId="0" applyFont="1" applyFill="1" applyBorder="1" applyAlignment="1">
      <alignment horizontal="center" vertical="center"/>
    </xf>
    <xf numFmtId="0" fontId="14" fillId="2" borderId="49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5" fillId="16" borderId="5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justify" wrapText="1"/>
    </xf>
    <xf numFmtId="0" fontId="14" fillId="2" borderId="4" xfId="0" applyFont="1" applyFill="1" applyBorder="1" applyAlignment="1">
      <alignment horizontal="center" vertical="center" wrapText="1"/>
    </xf>
    <xf numFmtId="0" fontId="7" fillId="16" borderId="16" xfId="0" applyFont="1" applyFill="1" applyBorder="1" applyAlignment="1" applyProtection="1">
      <alignment vertical="center"/>
      <protection locked="0"/>
    </xf>
    <xf numFmtId="0" fontId="7" fillId="16" borderId="15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28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 wrapText="1"/>
    </xf>
    <xf numFmtId="0" fontId="5" fillId="16" borderId="22" xfId="0" applyFont="1" applyFill="1" applyBorder="1" applyAlignment="1" applyProtection="1">
      <alignment horizontal="center" vertical="center"/>
      <protection locked="0"/>
    </xf>
    <xf numFmtId="0" fontId="5" fillId="16" borderId="23" xfId="0" applyFont="1" applyFill="1" applyBorder="1" applyAlignment="1" applyProtection="1">
      <alignment horizontal="center" vertical="center"/>
      <protection locked="0"/>
    </xf>
    <xf numFmtId="0" fontId="5" fillId="16" borderId="24" xfId="0" applyFont="1" applyFill="1" applyBorder="1" applyAlignment="1" applyProtection="1">
      <alignment horizontal="center" vertical="center"/>
      <protection locked="0"/>
    </xf>
    <xf numFmtId="0" fontId="5" fillId="16" borderId="44" xfId="0" applyFont="1" applyFill="1" applyBorder="1" applyAlignment="1" applyProtection="1">
      <alignment horizontal="center" vertical="center"/>
      <protection locked="0"/>
    </xf>
    <xf numFmtId="0" fontId="7" fillId="16" borderId="39" xfId="0" applyFont="1" applyFill="1" applyBorder="1" applyAlignment="1" applyProtection="1">
      <alignment vertical="center"/>
      <protection locked="0"/>
    </xf>
    <xf numFmtId="0" fontId="7" fillId="16" borderId="19" xfId="0" applyFont="1" applyFill="1" applyBorder="1" applyAlignment="1" applyProtection="1">
      <alignment vertical="center"/>
      <protection locked="0"/>
    </xf>
    <xf numFmtId="0" fontId="7" fillId="16" borderId="20" xfId="0" applyFont="1" applyFill="1" applyBorder="1" applyAlignment="1" applyProtection="1">
      <alignment vertical="center"/>
      <protection locked="0"/>
    </xf>
    <xf numFmtId="0" fontId="7" fillId="16" borderId="46" xfId="0" applyFont="1" applyFill="1" applyBorder="1" applyAlignment="1" applyProtection="1">
      <alignment vertical="center"/>
      <protection locked="0"/>
    </xf>
    <xf numFmtId="0" fontId="5" fillId="16" borderId="26" xfId="0" applyFont="1" applyFill="1" applyBorder="1" applyAlignment="1" applyProtection="1">
      <alignment horizontal="center" vertical="center"/>
      <protection locked="0"/>
    </xf>
    <xf numFmtId="0" fontId="5" fillId="16" borderId="27" xfId="0" applyFont="1" applyFill="1" applyBorder="1" applyAlignment="1" applyProtection="1">
      <alignment horizontal="center" vertical="center"/>
      <protection locked="0"/>
    </xf>
    <xf numFmtId="0" fontId="14" fillId="2" borderId="5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16" borderId="21" xfId="0" applyFont="1" applyFill="1" applyBorder="1" applyAlignment="1" applyProtection="1">
      <alignment horizontal="center" vertical="center"/>
      <protection locked="0"/>
    </xf>
    <xf numFmtId="0" fontId="7" fillId="2" borderId="25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5" fillId="17" borderId="15" xfId="0" applyFont="1" applyFill="1" applyBorder="1" applyAlignment="1" applyProtection="1">
      <alignment vertical="center"/>
      <protection locked="0"/>
    </xf>
    <xf numFmtId="0" fontId="14" fillId="2" borderId="3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16" borderId="23" xfId="0" quotePrefix="1" applyFont="1" applyFill="1" applyBorder="1" applyAlignment="1" applyProtection="1">
      <alignment horizontal="center" vertical="center"/>
      <protection locked="0"/>
    </xf>
    <xf numFmtId="0" fontId="5" fillId="0" borderId="22" xfId="0" quotePrefix="1" applyFont="1" applyFill="1" applyBorder="1" applyAlignment="1">
      <alignment horizontal="center" vertical="center"/>
    </xf>
    <xf numFmtId="0" fontId="5" fillId="0" borderId="23" xfId="0" quotePrefix="1" applyFont="1" applyFill="1" applyBorder="1" applyAlignment="1">
      <alignment horizontal="center" vertical="center"/>
    </xf>
    <xf numFmtId="0" fontId="5" fillId="0" borderId="24" xfId="0" quotePrefix="1" applyFont="1" applyFill="1" applyBorder="1" applyAlignment="1">
      <alignment horizontal="center" vertical="center"/>
    </xf>
    <xf numFmtId="0" fontId="5" fillId="16" borderId="22" xfId="0" applyFont="1" applyFill="1" applyBorder="1" applyAlignment="1" applyProtection="1">
      <alignment horizontal="right" vertical="center"/>
      <protection locked="0"/>
    </xf>
    <xf numFmtId="0" fontId="5" fillId="16" borderId="23" xfId="0" applyFont="1" applyFill="1" applyBorder="1" applyAlignment="1" applyProtection="1">
      <alignment horizontal="right" vertical="center"/>
      <protection locked="0"/>
    </xf>
    <xf numFmtId="0" fontId="5" fillId="16" borderId="24" xfId="0" applyFont="1" applyFill="1" applyBorder="1" applyAlignment="1" applyProtection="1">
      <alignment horizontal="right" vertical="center"/>
      <protection locked="0"/>
    </xf>
    <xf numFmtId="0" fontId="5" fillId="16" borderId="22" xfId="0" applyFont="1" applyFill="1" applyBorder="1" applyAlignment="1" applyProtection="1">
      <alignment horizontal="left" vertical="center"/>
      <protection locked="0"/>
    </xf>
    <xf numFmtId="0" fontId="5" fillId="16" borderId="24" xfId="0" applyFont="1" applyFill="1" applyBorder="1" applyAlignment="1" applyProtection="1">
      <alignment horizontal="left" vertical="center"/>
      <protection locked="0"/>
    </xf>
    <xf numFmtId="0" fontId="5" fillId="0" borderId="22" xfId="0" applyFont="1" applyFill="1" applyBorder="1" applyAlignment="1">
      <alignment vertical="center"/>
    </xf>
    <xf numFmtId="0" fontId="5" fillId="0" borderId="23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16" borderId="22" xfId="0" applyFont="1" applyFill="1" applyBorder="1" applyAlignment="1" applyProtection="1">
      <alignment vertical="center"/>
      <protection locked="0"/>
    </xf>
    <xf numFmtId="0" fontId="5" fillId="16" borderId="23" xfId="0" applyFont="1" applyFill="1" applyBorder="1" applyAlignment="1" applyProtection="1">
      <alignment vertical="center"/>
      <protection locked="0"/>
    </xf>
    <xf numFmtId="0" fontId="5" fillId="16" borderId="24" xfId="0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49" fontId="5" fillId="16" borderId="22" xfId="0" quotePrefix="1" applyNumberFormat="1" applyFont="1" applyFill="1" applyBorder="1" applyAlignment="1" applyProtection="1">
      <alignment horizontal="center" vertical="center"/>
      <protection locked="0"/>
    </xf>
    <xf numFmtId="49" fontId="5" fillId="16" borderId="24" xfId="0" applyNumberFormat="1" applyFont="1" applyFill="1" applyBorder="1" applyAlignment="1" applyProtection="1">
      <alignment horizontal="center" vertical="center"/>
      <protection locked="0"/>
    </xf>
    <xf numFmtId="49" fontId="5" fillId="16" borderId="23" xfId="0" quotePrefix="1" applyNumberFormat="1" applyFont="1" applyFill="1" applyBorder="1" applyAlignment="1" applyProtection="1">
      <alignment horizontal="center" vertical="center"/>
      <protection locked="0"/>
    </xf>
    <xf numFmtId="49" fontId="5" fillId="16" borderId="24" xfId="0" quotePrefix="1" applyNumberFormat="1" applyFont="1" applyFill="1" applyBorder="1" applyAlignment="1" applyProtection="1">
      <alignment horizontal="center" vertical="center"/>
      <protection locked="0"/>
    </xf>
    <xf numFmtId="0" fontId="5" fillId="0" borderId="52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16" borderId="50" xfId="0" applyFont="1" applyFill="1" applyBorder="1" applyAlignment="1" applyProtection="1">
      <alignment vertical="center"/>
      <protection locked="0"/>
    </xf>
    <xf numFmtId="0" fontId="5" fillId="16" borderId="42" xfId="0" applyFont="1" applyFill="1" applyBorder="1" applyAlignment="1" applyProtection="1">
      <alignment vertical="center"/>
      <protection locked="0"/>
    </xf>
    <xf numFmtId="0" fontId="5" fillId="16" borderId="18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justify" vertical="center" wrapText="1"/>
    </xf>
    <xf numFmtId="0" fontId="5" fillId="16" borderId="22" xfId="0" applyFont="1" applyFill="1" applyBorder="1" applyAlignment="1" applyProtection="1">
      <alignment horizontal="justify" vertical="top" wrapText="1"/>
      <protection locked="0"/>
    </xf>
    <xf numFmtId="0" fontId="5" fillId="16" borderId="23" xfId="0" applyFont="1" applyFill="1" applyBorder="1" applyAlignment="1" applyProtection="1">
      <alignment horizontal="justify" vertical="top" wrapText="1"/>
      <protection locked="0"/>
    </xf>
    <xf numFmtId="0" fontId="5" fillId="16" borderId="24" xfId="0" applyFont="1" applyFill="1" applyBorder="1" applyAlignment="1" applyProtection="1">
      <alignment horizontal="justify" vertical="top" wrapText="1"/>
      <protection locked="0"/>
    </xf>
    <xf numFmtId="0" fontId="30" fillId="15" borderId="5" xfId="0" applyFont="1" applyFill="1" applyBorder="1" applyAlignment="1">
      <alignment horizontal="center" vertical="center"/>
    </xf>
    <xf numFmtId="0" fontId="30" fillId="15" borderId="7" xfId="0" applyFont="1" applyFill="1" applyBorder="1" applyAlignment="1">
      <alignment horizontal="center" vertical="center"/>
    </xf>
    <xf numFmtId="0" fontId="30" fillId="15" borderId="9" xfId="0" applyFont="1" applyFill="1" applyBorder="1" applyAlignment="1">
      <alignment horizontal="center" vertical="center"/>
    </xf>
    <xf numFmtId="0" fontId="10" fillId="15" borderId="5" xfId="0" applyFont="1" applyFill="1" applyBorder="1" applyAlignment="1">
      <alignment horizontal="center" vertical="center"/>
    </xf>
    <xf numFmtId="0" fontId="10" fillId="15" borderId="7" xfId="0" applyFont="1" applyFill="1" applyBorder="1" applyAlignment="1">
      <alignment horizontal="center" vertical="center"/>
    </xf>
    <xf numFmtId="0" fontId="10" fillId="15" borderId="9" xfId="0" applyFont="1" applyFill="1" applyBorder="1" applyAlignment="1">
      <alignment horizontal="center" vertical="center"/>
    </xf>
    <xf numFmtId="0" fontId="29" fillId="16" borderId="15" xfId="0" applyFont="1" applyFill="1" applyBorder="1" applyAlignment="1" applyProtection="1">
      <alignment vertical="center"/>
      <protection locked="0"/>
    </xf>
    <xf numFmtId="0" fontId="29" fillId="16" borderId="33" xfId="0" applyFont="1" applyFill="1" applyBorder="1" applyAlignment="1" applyProtection="1">
      <alignment vertical="center"/>
      <protection locked="0"/>
    </xf>
    <xf numFmtId="0" fontId="28" fillId="0" borderId="12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 wrapText="1"/>
    </xf>
    <xf numFmtId="0" fontId="14" fillId="2" borderId="49" xfId="0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5" fillId="16" borderId="55" xfId="0" applyFont="1" applyFill="1" applyBorder="1" applyAlignment="1" applyProtection="1">
      <alignment horizontal="center" vertical="center"/>
      <protection locked="0"/>
    </xf>
    <xf numFmtId="0" fontId="5" fillId="16" borderId="56" xfId="0" applyFont="1" applyFill="1" applyBorder="1" applyAlignment="1" applyProtection="1">
      <alignment horizontal="center" vertical="center"/>
      <protection locked="0"/>
    </xf>
    <xf numFmtId="0" fontId="5" fillId="16" borderId="57" xfId="0" applyFont="1" applyFill="1" applyBorder="1" applyAlignment="1" applyProtection="1">
      <alignment horizontal="center" vertical="center"/>
      <protection locked="0"/>
    </xf>
    <xf numFmtId="0" fontId="5" fillId="16" borderId="58" xfId="0" applyFont="1" applyFill="1" applyBorder="1" applyAlignment="1" applyProtection="1">
      <alignment horizontal="center" vertical="center"/>
      <protection locked="0"/>
    </xf>
    <xf numFmtId="0" fontId="5" fillId="16" borderId="59" xfId="0" applyFont="1" applyFill="1" applyBorder="1" applyAlignment="1" applyProtection="1">
      <alignment horizontal="center" vertical="center"/>
      <protection locked="0"/>
    </xf>
    <xf numFmtId="0" fontId="5" fillId="16" borderId="60" xfId="0" applyFont="1" applyFill="1" applyBorder="1" applyAlignment="1" applyProtection="1">
      <alignment horizontal="center" vertical="center"/>
      <protection locked="0"/>
    </xf>
    <xf numFmtId="0" fontId="5" fillId="16" borderId="61" xfId="0" applyFont="1" applyFill="1" applyBorder="1" applyAlignment="1" applyProtection="1">
      <alignment horizontal="center" vertical="center"/>
      <protection locked="0"/>
    </xf>
    <xf numFmtId="0" fontId="5" fillId="16" borderId="62" xfId="0" applyFont="1" applyFill="1" applyBorder="1" applyAlignment="1" applyProtection="1">
      <alignment horizontal="center" vertical="center"/>
      <protection locked="0"/>
    </xf>
    <xf numFmtId="0" fontId="5" fillId="16" borderId="63" xfId="0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4" borderId="45" xfId="0" applyFill="1" applyBorder="1" applyAlignment="1">
      <alignment horizontal="center" vertical="center"/>
    </xf>
    <xf numFmtId="0" fontId="0" fillId="8" borderId="45" xfId="0" applyFill="1" applyBorder="1" applyAlignment="1">
      <alignment horizontal="center" vertical="center"/>
    </xf>
    <xf numFmtId="0" fontId="3" fillId="6" borderId="47" xfId="0" applyFont="1" applyFill="1" applyBorder="1" applyAlignment="1">
      <alignment horizontal="center" vertical="center" wrapText="1"/>
    </xf>
    <xf numFmtId="0" fontId="0" fillId="6" borderId="45" xfId="0" applyFill="1" applyBorder="1" applyAlignment="1">
      <alignment horizontal="center" vertical="center"/>
    </xf>
    <xf numFmtId="0" fontId="0" fillId="9" borderId="45" xfId="0" applyFill="1" applyBorder="1" applyAlignment="1">
      <alignment horizontal="center" vertical="center"/>
    </xf>
    <xf numFmtId="0" fontId="3" fillId="9" borderId="47" xfId="0" applyFont="1" applyFill="1" applyBorder="1" applyAlignment="1">
      <alignment horizontal="center" vertical="center" wrapText="1"/>
    </xf>
    <xf numFmtId="0" fontId="3" fillId="12" borderId="47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 patternType="mediumGray">
          <fgColor theme="5" tint="0.39994506668294322"/>
          <bgColor theme="5" tint="0.7999511703848384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C55A11"/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390524</xdr:colOff>
      <xdr:row>210</xdr:row>
      <xdr:rowOff>114300</xdr:rowOff>
    </xdr:from>
    <xdr:to>
      <xdr:col>14</xdr:col>
      <xdr:colOff>457199</xdr:colOff>
      <xdr:row>215</xdr:row>
      <xdr:rowOff>19050</xdr:rowOff>
    </xdr:to>
    <xdr:sp macro="" textlink="">
      <xdr:nvSpPr>
        <xdr:cNvPr id="2" name="Llamada de flecha hacia abaj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486274" y="38671500"/>
          <a:ext cx="1762125" cy="809625"/>
        </a:xfrm>
        <a:prstGeom prst="downArrowCallout">
          <a:avLst/>
        </a:prstGeom>
        <a:solidFill>
          <a:schemeClr val="tx2">
            <a:lumMod val="40000"/>
            <a:lumOff val="60000"/>
            <a:alpha val="30196"/>
          </a:schemeClr>
        </a:solidFill>
        <a:ln w="190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Relationship Id="rId4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90"/>
  <sheetViews>
    <sheetView showGridLines="0" tabSelected="1" zoomScale="146" zoomScaleNormal="146" zoomScaleSheetLayoutView="100" workbookViewId="0">
      <pane xSplit="18" ySplit="3" topLeftCell="S4" activePane="bottomRight" state="frozen"/>
      <selection pane="bottomLeft" activeCell="A4" sqref="A4"/>
      <selection pane="topRight" activeCell="S1" sqref="S1"/>
      <selection pane="bottomRight" activeCell="I25" sqref="I25:L25"/>
    </sheetView>
  </sheetViews>
  <sheetFormatPr defaultColWidth="0" defaultRowHeight="13.5" zeroHeight="1" x14ac:dyDescent="0.2"/>
  <cols>
    <col min="1" max="1" width="2.95703125" style="5" customWidth="1"/>
    <col min="2" max="2" width="15.33203125" style="5" customWidth="1"/>
    <col min="3" max="3" width="4.16796875" style="5" customWidth="1"/>
    <col min="4" max="11" width="3.359375" style="5" customWidth="1"/>
    <col min="12" max="18" width="13.71875" style="5" customWidth="1"/>
    <col min="19" max="16384" width="11.43359375" style="5" hidden="1"/>
  </cols>
  <sheetData>
    <row r="1" spans="1:18" ht="18" x14ac:dyDescent="0.2">
      <c r="A1" s="78" t="s">
        <v>0</v>
      </c>
      <c r="B1" s="10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ht="14.25" x14ac:dyDescent="0.2">
      <c r="A2" s="79" t="s">
        <v>1</v>
      </c>
      <c r="B2" s="10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x14ac:dyDescent="0.2"/>
    <row r="4" spans="1:18" x14ac:dyDescent="0.2">
      <c r="A4" s="8" t="s">
        <v>2</v>
      </c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77"/>
    </row>
    <row r="5" spans="1:18" x14ac:dyDescent="0.2"/>
    <row r="6" spans="1:18" ht="37.5" customHeight="1" x14ac:dyDescent="0.2">
      <c r="A6" s="238" t="s">
        <v>3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</row>
    <row r="7" spans="1:18" x14ac:dyDescent="0.2"/>
    <row r="8" spans="1:18" x14ac:dyDescent="0.2">
      <c r="A8" s="36" t="s">
        <v>4</v>
      </c>
      <c r="B8" s="36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</row>
    <row r="9" spans="1:18" s="12" customFormat="1" ht="8.25" thickBot="1" x14ac:dyDescent="0.25"/>
    <row r="10" spans="1:18" ht="15.75" customHeight="1" thickBot="1" x14ac:dyDescent="0.25">
      <c r="A10" s="35" t="s">
        <v>2500</v>
      </c>
      <c r="B10" s="35"/>
      <c r="C10" s="218" t="str">
        <f>IFERROR(VLOOKUP($I$25,BD!$B$3:$Z$880,12,FALSE),"")</f>
        <v/>
      </c>
      <c r="D10" s="219"/>
      <c r="E10" s="219"/>
      <c r="F10" s="219"/>
      <c r="G10" s="219"/>
      <c r="H10" s="219"/>
      <c r="I10" s="219"/>
      <c r="J10" s="219"/>
      <c r="K10" s="219"/>
      <c r="L10" s="219"/>
      <c r="M10" s="220"/>
    </row>
    <row r="11" spans="1:18" s="16" customFormat="1" ht="3.75" thickBot="1" x14ac:dyDescent="0.25">
      <c r="M11" s="17"/>
      <c r="N11" s="17"/>
      <c r="O11" s="17"/>
      <c r="P11" s="17"/>
      <c r="Q11" s="17"/>
    </row>
    <row r="12" spans="1:18" ht="15.75" customHeight="1" thickBot="1" x14ac:dyDescent="0.25">
      <c r="A12" s="35" t="s">
        <v>2501</v>
      </c>
      <c r="B12" s="35"/>
      <c r="C12" s="218" t="str">
        <f>IFERROR(VLOOKUP($I$25,BD!$B$3:$Z$880,13,FALSE),"")</f>
        <v/>
      </c>
      <c r="D12" s="219"/>
      <c r="E12" s="219"/>
      <c r="F12" s="219"/>
      <c r="G12" s="219"/>
      <c r="H12" s="219"/>
      <c r="I12" s="219"/>
      <c r="J12" s="219"/>
      <c r="K12" s="219"/>
      <c r="L12" s="219"/>
      <c r="M12" s="220"/>
    </row>
    <row r="13" spans="1:18" s="16" customFormat="1" ht="3.75" thickBot="1" x14ac:dyDescent="0.25">
      <c r="M13" s="17"/>
      <c r="N13" s="17"/>
      <c r="O13" s="17"/>
      <c r="P13" s="17"/>
      <c r="Q13" s="17"/>
    </row>
    <row r="14" spans="1:18" ht="15.75" customHeight="1" thickBot="1" x14ac:dyDescent="0.25">
      <c r="A14" s="35" t="s">
        <v>2502</v>
      </c>
      <c r="B14" s="35"/>
      <c r="C14" s="218" t="str">
        <f>IFERROR(VLOOKUP($I$25,BD!$B$3:$Z$880,14,FALSE),"")</f>
        <v/>
      </c>
      <c r="D14" s="219"/>
      <c r="E14" s="219"/>
      <c r="F14" s="219"/>
      <c r="G14" s="219"/>
      <c r="H14" s="219"/>
      <c r="I14" s="219"/>
      <c r="J14" s="219"/>
      <c r="K14" s="219"/>
      <c r="L14" s="219"/>
      <c r="M14" s="220"/>
    </row>
    <row r="15" spans="1:18" s="16" customFormat="1" ht="3.75" thickBot="1" x14ac:dyDescent="0.25">
      <c r="M15" s="17"/>
      <c r="N15" s="17"/>
      <c r="O15" s="17"/>
      <c r="P15" s="17"/>
      <c r="Q15" s="17"/>
    </row>
    <row r="16" spans="1:18" ht="15.75" customHeight="1" thickBot="1" x14ac:dyDescent="0.25">
      <c r="A16" s="35" t="s">
        <v>2503</v>
      </c>
      <c r="B16" s="35"/>
      <c r="C16" s="218" t="str">
        <f>IFERROR(VLOOKUP($I$25,BD!$B$3:$Z$880,18,FALSE),"")</f>
        <v/>
      </c>
      <c r="D16" s="219"/>
      <c r="E16" s="219"/>
      <c r="F16" s="219"/>
      <c r="G16" s="219"/>
      <c r="H16" s="219"/>
      <c r="I16" s="219"/>
      <c r="J16" s="219"/>
      <c r="K16" s="219"/>
      <c r="L16" s="219"/>
      <c r="M16" s="220"/>
    </row>
    <row r="17" spans="1:18" s="16" customFormat="1" ht="3.75" thickBot="1" x14ac:dyDescent="0.25">
      <c r="M17" s="17"/>
      <c r="N17" s="17"/>
      <c r="O17" s="17"/>
      <c r="P17" s="17"/>
      <c r="Q17" s="17"/>
    </row>
    <row r="18" spans="1:18" ht="15.75" customHeight="1" thickBot="1" x14ac:dyDescent="0.25">
      <c r="A18" s="35" t="s">
        <v>2504</v>
      </c>
      <c r="B18" s="35"/>
      <c r="C18" s="218" t="str">
        <f>IFERROR(VLOOKUP($I$25,BD!$B$3:$Z$880,20,FALSE),"")</f>
        <v/>
      </c>
      <c r="D18" s="219"/>
      <c r="E18" s="219"/>
      <c r="F18" s="219"/>
      <c r="G18" s="219"/>
      <c r="H18" s="219"/>
      <c r="I18" s="219"/>
      <c r="J18" s="219"/>
      <c r="K18" s="219"/>
      <c r="L18" s="219"/>
      <c r="M18" s="220"/>
    </row>
    <row r="19" spans="1:18" s="16" customFormat="1" ht="3.75" thickBot="1" x14ac:dyDescent="0.25">
      <c r="M19" s="17"/>
      <c r="N19" s="17"/>
      <c r="O19" s="17"/>
      <c r="P19" s="17"/>
      <c r="Q19" s="17"/>
    </row>
    <row r="20" spans="1:18" ht="15.75" customHeight="1" thickBot="1" x14ac:dyDescent="0.25">
      <c r="A20" s="35" t="s">
        <v>2505</v>
      </c>
      <c r="B20" s="35"/>
      <c r="C20" s="218" t="str">
        <f>IFERROR(VLOOKUP($I$25,BD!$B$3:$Z$880,17,FALSE),"")&amp;" / "&amp;IFERROR(VLOOKUP($I$25,BD!$B$3:$Z$880,16,FALSE),"")</f>
        <v xml:space="preserve"> / </v>
      </c>
      <c r="D20" s="219"/>
      <c r="E20" s="219"/>
      <c r="F20" s="219"/>
      <c r="G20" s="219"/>
      <c r="H20" s="219"/>
      <c r="I20" s="219"/>
      <c r="J20" s="219"/>
      <c r="K20" s="219"/>
      <c r="L20" s="219"/>
      <c r="M20" s="220"/>
    </row>
    <row r="21" spans="1:18" x14ac:dyDescent="0.2"/>
    <row r="22" spans="1:18" x14ac:dyDescent="0.2">
      <c r="A22" s="36" t="s">
        <v>2499</v>
      </c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 s="12" customFormat="1" ht="7.5" x14ac:dyDescent="0.2"/>
    <row r="24" spans="1:18" s="34" customFormat="1" ht="22.5" customHeight="1" thickBot="1" x14ac:dyDescent="0.25">
      <c r="B24" s="30" t="s">
        <v>2508</v>
      </c>
      <c r="C24" s="203" t="s">
        <v>2506</v>
      </c>
      <c r="D24" s="204"/>
      <c r="E24" s="204"/>
      <c r="F24" s="204"/>
      <c r="G24" s="204"/>
      <c r="H24" s="205"/>
      <c r="I24" s="203" t="s">
        <v>2507</v>
      </c>
      <c r="J24" s="204"/>
      <c r="K24" s="204"/>
      <c r="L24" s="205"/>
      <c r="M24" s="31" t="s">
        <v>2509</v>
      </c>
      <c r="N24" s="32"/>
      <c r="O24" s="32"/>
      <c r="P24" s="32"/>
      <c r="Q24" s="33"/>
      <c r="R24" s="70"/>
    </row>
    <row r="25" spans="1:18" ht="22.5" customHeight="1" thickBot="1" x14ac:dyDescent="0.25">
      <c r="B25" s="81" t="str">
        <f>IFERROR(VLOOKUP($I$25,BD!$B$3:$Z$880,6,FALSE),"")</f>
        <v/>
      </c>
      <c r="C25" s="206" t="str">
        <f>IFERROR(VLOOKUP($I$25,BD!$B$3:$Z$880,3,FALSE),"")</f>
        <v/>
      </c>
      <c r="D25" s="207"/>
      <c r="E25" s="207"/>
      <c r="F25" s="207"/>
      <c r="G25" s="207"/>
      <c r="H25" s="208"/>
      <c r="I25" s="209"/>
      <c r="J25" s="185"/>
      <c r="K25" s="185"/>
      <c r="L25" s="185"/>
      <c r="M25" s="230" t="str">
        <f>IFERROR(VLOOKUP($I$25,BD!$B$3:$Z$880,4,FALSE),"")</f>
        <v/>
      </c>
      <c r="N25" s="231"/>
      <c r="O25" s="231"/>
      <c r="P25" s="231"/>
      <c r="Q25" s="232"/>
    </row>
    <row r="26" spans="1:18" x14ac:dyDescent="0.2"/>
    <row r="27" spans="1:18" x14ac:dyDescent="0.2">
      <c r="A27" s="36" t="s">
        <v>4266</v>
      </c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</row>
    <row r="28" spans="1:18" s="14" customFormat="1" ht="8.25" thickBo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8" ht="15.75" customHeight="1" thickBot="1" x14ac:dyDescent="0.25">
      <c r="A29" s="11" t="s">
        <v>4267</v>
      </c>
      <c r="B29" s="11"/>
      <c r="I29" s="184"/>
      <c r="J29" s="185"/>
      <c r="K29" s="185"/>
      <c r="L29" s="185"/>
      <c r="M29" s="185"/>
      <c r="N29" s="185"/>
      <c r="O29" s="185"/>
      <c r="P29" s="185"/>
      <c r="Q29" s="186"/>
    </row>
    <row r="30" spans="1:18" s="16" customFormat="1" ht="3.75" thickBot="1" x14ac:dyDescent="0.25">
      <c r="M30" s="17"/>
      <c r="N30" s="17"/>
      <c r="O30" s="17"/>
      <c r="P30" s="17"/>
      <c r="Q30" s="17"/>
    </row>
    <row r="31" spans="1:18" ht="15.75" customHeight="1" thickBot="1" x14ac:dyDescent="0.25">
      <c r="A31" s="71" t="s">
        <v>4268</v>
      </c>
      <c r="B31" s="11"/>
      <c r="C31" s="82"/>
      <c r="D31" s="6"/>
      <c r="E31" s="210" t="str">
        <f>IF(C31=1,"Avenida",IF(C31=2,"Calle",IF(C31=3,"Jirón",IF(C31=4,"Pasaje",IF(C31=5,"Carretera",IF(C31=6,"Otro",""))))))</f>
        <v/>
      </c>
      <c r="F31" s="211"/>
      <c r="G31" s="211"/>
      <c r="H31" s="212"/>
    </row>
    <row r="32" spans="1:18" s="16" customFormat="1" ht="3.75" thickBot="1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8"/>
    </row>
    <row r="33" spans="1:18" ht="15.75" customHeight="1" thickBot="1" x14ac:dyDescent="0.25">
      <c r="A33" s="11" t="s">
        <v>4275</v>
      </c>
      <c r="B33" s="11"/>
      <c r="C33" s="222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4"/>
    </row>
    <row r="34" spans="1:18" s="16" customFormat="1" ht="3" x14ac:dyDescent="0.2"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8" s="11" customFormat="1" ht="11.25" thickBot="1" x14ac:dyDescent="0.25">
      <c r="C35" s="221" t="s">
        <v>4742</v>
      </c>
      <c r="D35" s="221"/>
      <c r="E35" s="221"/>
      <c r="F35" s="221"/>
      <c r="G35" s="221"/>
      <c r="H35" s="221" t="s">
        <v>4743</v>
      </c>
      <c r="I35" s="221"/>
      <c r="J35" s="221"/>
      <c r="K35" s="221"/>
      <c r="L35" s="15" t="s">
        <v>4744</v>
      </c>
      <c r="M35" s="15" t="s">
        <v>4745</v>
      </c>
      <c r="N35" s="15" t="s">
        <v>4746</v>
      </c>
    </row>
    <row r="36" spans="1:18" ht="15.75" customHeight="1" thickBot="1" x14ac:dyDescent="0.25">
      <c r="A36" s="11" t="s">
        <v>4276</v>
      </c>
      <c r="B36" s="11"/>
      <c r="C36" s="184"/>
      <c r="D36" s="185"/>
      <c r="E36" s="185"/>
      <c r="F36" s="185"/>
      <c r="G36" s="186"/>
      <c r="H36" s="184"/>
      <c r="I36" s="185"/>
      <c r="J36" s="185"/>
      <c r="K36" s="186"/>
      <c r="L36" s="82"/>
      <c r="M36" s="82"/>
      <c r="N36" s="82"/>
    </row>
    <row r="37" spans="1:18" s="16" customFormat="1" ht="3.75" thickBot="1" x14ac:dyDescent="0.25"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</row>
    <row r="38" spans="1:18" ht="15.75" customHeight="1" thickBot="1" x14ac:dyDescent="0.25">
      <c r="A38" s="11" t="s">
        <v>4747</v>
      </c>
      <c r="B38" s="11"/>
      <c r="E38" s="184"/>
      <c r="F38" s="185"/>
      <c r="G38" s="186"/>
      <c r="H38" s="221" t="str">
        <f>IF(E38="Si","10. Indicar nro.","")</f>
        <v/>
      </c>
      <c r="I38" s="221"/>
      <c r="J38" s="221"/>
      <c r="K38" s="221"/>
      <c r="L38" s="19"/>
      <c r="M38" s="72" t="s">
        <v>4748</v>
      </c>
      <c r="N38" s="83"/>
      <c r="O38" s="80" t="str">
        <f>IF(N38=1,"Mañana",IF(N38=2,"Tarde",IF(N38=3,"Mañana y tarde","")))</f>
        <v/>
      </c>
    </row>
    <row r="39" spans="1:18" x14ac:dyDescent="0.2"/>
    <row r="40" spans="1:18" x14ac:dyDescent="0.2">
      <c r="A40" s="36" t="s">
        <v>4752</v>
      </c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</row>
    <row r="41" spans="1:18" s="12" customFormat="1" ht="8.25" thickBot="1" x14ac:dyDescent="0.25"/>
    <row r="42" spans="1:18" ht="15.75" customHeight="1" thickBot="1" x14ac:dyDescent="0.25">
      <c r="A42" s="11" t="s">
        <v>4763</v>
      </c>
      <c r="B42" s="11"/>
      <c r="C42" s="184"/>
      <c r="D42" s="185"/>
      <c r="E42" s="185"/>
      <c r="F42" s="185"/>
      <c r="G42" s="185"/>
      <c r="H42" s="185"/>
      <c r="I42" s="185"/>
      <c r="J42" s="185"/>
      <c r="K42" s="185"/>
      <c r="L42" s="186"/>
    </row>
    <row r="43" spans="1:18" s="16" customFormat="1" ht="3.75" thickBot="1" x14ac:dyDescent="0.25"/>
    <row r="44" spans="1:18" ht="15.75" customHeight="1" thickBot="1" x14ac:dyDescent="0.25">
      <c r="A44" s="71" t="s">
        <v>4753</v>
      </c>
      <c r="B44" s="11"/>
      <c r="C44" s="82"/>
      <c r="D44" s="6"/>
      <c r="E44" s="210" t="str">
        <f>IF(C44=1,"Director",IF(C44=2,"Sub director",IF(C44=3,"Sub director técnico","")))</f>
        <v/>
      </c>
      <c r="F44" s="211"/>
      <c r="G44" s="211"/>
      <c r="H44" s="211"/>
      <c r="I44" s="211"/>
      <c r="J44" s="212"/>
    </row>
    <row r="45" spans="1:18" s="16" customFormat="1" ht="3.75" thickBot="1" x14ac:dyDescent="0.25">
      <c r="A45" s="73"/>
    </row>
    <row r="46" spans="1:18" ht="15.75" customHeight="1" thickBot="1" x14ac:dyDescent="0.25">
      <c r="A46" s="71" t="s">
        <v>4757</v>
      </c>
      <c r="B46" s="11"/>
      <c r="C46" s="82"/>
      <c r="D46" s="6"/>
      <c r="E46" s="210" t="str">
        <f>IF(C46=1,"Nombrado",IF(C46=2,"Contratado",""))</f>
        <v/>
      </c>
      <c r="F46" s="211"/>
      <c r="G46" s="211"/>
      <c r="H46" s="212"/>
    </row>
    <row r="47" spans="1:18" s="16" customFormat="1" ht="3.75" thickBot="1" x14ac:dyDescent="0.25">
      <c r="A47" s="73"/>
    </row>
    <row r="48" spans="1:18" ht="15.75" customHeight="1" thickBot="1" x14ac:dyDescent="0.25">
      <c r="A48" s="71" t="s">
        <v>4760</v>
      </c>
      <c r="B48" s="11"/>
      <c r="C48" s="82"/>
      <c r="D48" s="6"/>
      <c r="E48" s="210" t="str">
        <f>IF(C48=1,"Masculino",IF(C48=2,"Femenino",""))</f>
        <v/>
      </c>
      <c r="F48" s="211"/>
      <c r="G48" s="211"/>
      <c r="H48" s="212"/>
    </row>
    <row r="49" spans="1:18" s="16" customFormat="1" ht="3.75" thickBot="1" x14ac:dyDescent="0.25"/>
    <row r="50" spans="1:18" ht="15.75" customHeight="1" thickBot="1" x14ac:dyDescent="0.25">
      <c r="A50" s="11" t="s">
        <v>4761</v>
      </c>
      <c r="B50" s="11"/>
      <c r="D50" s="38" t="str">
        <f>MID($N50,1,1)</f>
        <v/>
      </c>
      <c r="E50" s="38" t="str">
        <f>MID($N50,2,1)</f>
        <v/>
      </c>
      <c r="F50" s="38" t="str">
        <f>MID($N50,3,1)</f>
        <v/>
      </c>
      <c r="G50" s="38" t="str">
        <f>MID($N50,4,1)</f>
        <v/>
      </c>
      <c r="H50" s="38" t="str">
        <f>MID($N50,5,1)</f>
        <v/>
      </c>
      <c r="I50" s="38" t="str">
        <f>MID($N50,6,1)</f>
        <v/>
      </c>
      <c r="J50" s="38" t="str">
        <f>MID($N50,7,1)</f>
        <v/>
      </c>
      <c r="K50" s="38" t="str">
        <f>MID($N50,8,1)</f>
        <v/>
      </c>
      <c r="N50" s="226"/>
      <c r="O50" s="227"/>
      <c r="P50" s="27" t="s">
        <v>5053</v>
      </c>
    </row>
    <row r="51" spans="1:18" s="16" customFormat="1" ht="3.75" thickBot="1" x14ac:dyDescent="0.25"/>
    <row r="52" spans="1:18" ht="15.75" customHeight="1" thickBot="1" x14ac:dyDescent="0.25">
      <c r="A52" s="11" t="s">
        <v>4762</v>
      </c>
      <c r="B52" s="11"/>
      <c r="C52" s="213"/>
      <c r="D52" s="214"/>
      <c r="E52" s="214"/>
      <c r="F52" s="214"/>
      <c r="G52" s="214"/>
      <c r="H52" s="214"/>
      <c r="I52" s="214"/>
      <c r="J52" s="215"/>
      <c r="K52" s="44" t="s">
        <v>5111</v>
      </c>
      <c r="L52" s="216"/>
      <c r="M52" s="217"/>
    </row>
    <row r="53" spans="1:18" s="16" customFormat="1" ht="3.75" thickBot="1" x14ac:dyDescent="0.25"/>
    <row r="54" spans="1:18" ht="15.75" customHeight="1" thickBot="1" x14ac:dyDescent="0.25">
      <c r="A54" s="11" t="s">
        <v>4764</v>
      </c>
      <c r="B54" s="11"/>
      <c r="C54" s="11"/>
      <c r="D54" s="11"/>
      <c r="E54" s="11"/>
      <c r="F54" s="11"/>
      <c r="G54" s="184"/>
      <c r="H54" s="186"/>
    </row>
    <row r="55" spans="1:18" s="16" customFormat="1" ht="3.75" thickBot="1" x14ac:dyDescent="0.25"/>
    <row r="56" spans="1:18" ht="15.75" customHeight="1" thickBot="1" x14ac:dyDescent="0.25">
      <c r="A56" s="11" t="s">
        <v>5054</v>
      </c>
      <c r="B56" s="11"/>
      <c r="C56" s="11"/>
      <c r="D56" s="11"/>
      <c r="E56" s="226"/>
      <c r="F56" s="228"/>
      <c r="G56" s="228"/>
      <c r="H56" s="228"/>
      <c r="I56" s="229"/>
      <c r="J56" s="27" t="s">
        <v>5055</v>
      </c>
      <c r="K56" s="11"/>
    </row>
    <row r="57" spans="1:18" s="16" customFormat="1" ht="3.75" thickBot="1" x14ac:dyDescent="0.25"/>
    <row r="58" spans="1:18" ht="15.75" customHeight="1" thickBot="1" x14ac:dyDescent="0.25">
      <c r="A58" s="71" t="s">
        <v>5056</v>
      </c>
      <c r="B58" s="11"/>
      <c r="J58" s="82"/>
      <c r="K58" s="6"/>
      <c r="L58" s="210" t="str">
        <f>IF(J58=1,"Matemáticas",IF(J58=2,"Comunicación",IF(J58=3,"Ciencia y tecnología",IF(J58=4,"Desarrollo personal, ciudadanía y cívica",IF(J58=5,"Ciencias sociales",IF(J58=6,"Educación física",IF(J58=7,"Educación religiosa",IF(J58=8,"Arte y cultura",IF(J58=9,"Inglés",IF(J58=10,"Otro",IF(J58=11,"Educación técnica","")))))))))))</f>
        <v/>
      </c>
      <c r="M58" s="211"/>
      <c r="N58" s="212"/>
    </row>
    <row r="59" spans="1:18" s="16" customFormat="1" ht="3" x14ac:dyDescent="0.2"/>
    <row r="60" spans="1:18" x14ac:dyDescent="0.2">
      <c r="G60" s="11" t="str">
        <f>IF(TEXT(J58,"##")="10","Especifíque","")</f>
        <v/>
      </c>
      <c r="J60" s="225"/>
      <c r="K60" s="225"/>
      <c r="L60" s="225"/>
      <c r="M60" s="225"/>
      <c r="N60" s="225"/>
    </row>
    <row r="61" spans="1:18" s="16" customFormat="1" ht="3" x14ac:dyDescent="0.2"/>
    <row r="62" spans="1:18" x14ac:dyDescent="0.2">
      <c r="A62" s="36" t="s">
        <v>4939</v>
      </c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</row>
    <row r="63" spans="1:18" s="12" customFormat="1" ht="8.25" thickBot="1" x14ac:dyDescent="0.25"/>
    <row r="64" spans="1:18" ht="15.75" customHeight="1" thickBot="1" x14ac:dyDescent="0.25">
      <c r="A64" s="11" t="s">
        <v>4920</v>
      </c>
      <c r="B64" s="11"/>
      <c r="C64" s="184"/>
      <c r="D64" s="185"/>
      <c r="E64" s="186"/>
      <c r="I64" s="11" t="s">
        <v>4921</v>
      </c>
      <c r="N64" s="82"/>
    </row>
    <row r="65" spans="1:17" s="16" customFormat="1" ht="3" x14ac:dyDescent="0.2"/>
    <row r="66" spans="1:17" ht="24.95" customHeight="1" x14ac:dyDescent="0.2">
      <c r="A66" s="233" t="s">
        <v>5232</v>
      </c>
      <c r="B66" s="233"/>
      <c r="C66" s="233"/>
      <c r="D66" s="233"/>
      <c r="E66" s="233"/>
      <c r="F66" s="233"/>
      <c r="G66" s="233"/>
      <c r="H66" s="233"/>
      <c r="I66" s="233"/>
      <c r="J66" s="233"/>
      <c r="K66" s="233"/>
      <c r="L66" s="233"/>
      <c r="M66" s="233"/>
      <c r="N66" s="233"/>
      <c r="O66" s="233"/>
      <c r="P66" s="233"/>
      <c r="Q66" s="233"/>
    </row>
    <row r="67" spans="1:17" ht="14.25" customHeight="1" x14ac:dyDescent="0.2">
      <c r="A67" s="11"/>
      <c r="B67" s="11"/>
      <c r="C67" s="11"/>
      <c r="D67" s="11"/>
      <c r="E67" s="11"/>
      <c r="F67" s="11"/>
      <c r="H67" s="20"/>
      <c r="I67" s="11"/>
      <c r="J67" s="11"/>
      <c r="K67" s="11"/>
      <c r="L67" s="11"/>
      <c r="M67" s="11"/>
      <c r="N67" s="174" t="s">
        <v>5229</v>
      </c>
      <c r="O67" s="174"/>
      <c r="P67" s="11"/>
      <c r="Q67" s="11"/>
    </row>
    <row r="68" spans="1:17" ht="33.75" customHeight="1" thickBot="1" x14ac:dyDescent="0.15">
      <c r="G68" s="170" t="s">
        <v>4922</v>
      </c>
      <c r="H68" s="170"/>
      <c r="I68" s="170"/>
      <c r="J68" s="170"/>
      <c r="K68" s="170"/>
      <c r="L68" s="21" t="s">
        <v>5227</v>
      </c>
      <c r="M68" s="21" t="s">
        <v>5228</v>
      </c>
      <c r="N68" s="22" t="s">
        <v>4925</v>
      </c>
      <c r="O68" s="22" t="s">
        <v>4926</v>
      </c>
    </row>
    <row r="69" spans="1:17" x14ac:dyDescent="0.2">
      <c r="G69" s="114" t="s">
        <v>4927</v>
      </c>
      <c r="H69" s="115"/>
      <c r="I69" s="115"/>
      <c r="J69" s="115"/>
      <c r="K69" s="115"/>
      <c r="L69" s="84"/>
      <c r="M69" s="84"/>
      <c r="N69" s="84"/>
      <c r="O69" s="84"/>
    </row>
    <row r="70" spans="1:17" x14ac:dyDescent="0.2">
      <c r="G70" s="114" t="s">
        <v>4928</v>
      </c>
      <c r="H70" s="115"/>
      <c r="I70" s="115"/>
      <c r="J70" s="115"/>
      <c r="K70" s="115"/>
      <c r="L70" s="85"/>
      <c r="M70" s="85"/>
      <c r="N70" s="85"/>
      <c r="O70" s="85"/>
    </row>
    <row r="71" spans="1:17" x14ac:dyDescent="0.2">
      <c r="G71" s="114" t="s">
        <v>4930</v>
      </c>
      <c r="H71" s="115"/>
      <c r="I71" s="115"/>
      <c r="J71" s="115"/>
      <c r="K71" s="115"/>
      <c r="L71" s="85"/>
      <c r="M71" s="85"/>
      <c r="N71" s="85"/>
      <c r="O71" s="85"/>
    </row>
    <row r="72" spans="1:17" x14ac:dyDescent="0.2">
      <c r="G72" s="114" t="s">
        <v>4929</v>
      </c>
      <c r="H72" s="115"/>
      <c r="I72" s="115"/>
      <c r="J72" s="115"/>
      <c r="K72" s="115"/>
      <c r="L72" s="85"/>
      <c r="M72" s="85"/>
      <c r="N72" s="85"/>
      <c r="O72" s="85"/>
    </row>
    <row r="73" spans="1:17" ht="14.25" thickBot="1" x14ac:dyDescent="0.25">
      <c r="G73" s="114" t="s">
        <v>4931</v>
      </c>
      <c r="H73" s="115"/>
      <c r="I73" s="115"/>
      <c r="J73" s="115"/>
      <c r="K73" s="115"/>
      <c r="L73" s="86"/>
      <c r="M73" s="87"/>
      <c r="N73" s="87"/>
      <c r="O73" s="87"/>
    </row>
    <row r="74" spans="1:17" s="12" customFormat="1" ht="7.5" x14ac:dyDescent="0.2"/>
    <row r="75" spans="1:17" x14ac:dyDescent="0.2">
      <c r="A75" s="11" t="s">
        <v>5057</v>
      </c>
      <c r="B75" s="11"/>
    </row>
    <row r="76" spans="1:17" s="16" customFormat="1" ht="3" x14ac:dyDescent="0.2"/>
    <row r="77" spans="1:17" ht="14.25" thickBot="1" x14ac:dyDescent="0.25">
      <c r="F77" s="170" t="s">
        <v>4932</v>
      </c>
      <c r="G77" s="170"/>
      <c r="H77" s="170"/>
      <c r="I77" s="170"/>
      <c r="J77" s="170"/>
      <c r="K77" s="170"/>
      <c r="L77" s="23" t="s">
        <v>4934</v>
      </c>
      <c r="M77" s="118" t="s">
        <v>4938</v>
      </c>
      <c r="N77" s="119"/>
      <c r="O77" s="119"/>
      <c r="P77" s="119"/>
      <c r="Q77" s="120"/>
    </row>
    <row r="78" spans="1:17" ht="15.75" customHeight="1" thickBot="1" x14ac:dyDescent="0.25">
      <c r="F78" s="234" t="s">
        <v>4933</v>
      </c>
      <c r="G78" s="234"/>
      <c r="H78" s="234"/>
      <c r="I78" s="234"/>
      <c r="J78" s="234"/>
      <c r="K78" s="114"/>
      <c r="L78" s="82"/>
      <c r="M78" s="125"/>
      <c r="N78" s="236"/>
      <c r="O78" s="236"/>
      <c r="P78" s="236"/>
      <c r="Q78" s="126"/>
    </row>
    <row r="79" spans="1:17" ht="14.25" thickBot="1" x14ac:dyDescent="0.25">
      <c r="F79" s="234" t="s">
        <v>4935</v>
      </c>
      <c r="G79" s="234"/>
      <c r="H79" s="234"/>
      <c r="I79" s="234"/>
      <c r="J79" s="234"/>
      <c r="K79" s="114"/>
      <c r="L79" s="82"/>
      <c r="M79" s="109"/>
      <c r="N79" s="237"/>
      <c r="O79" s="237"/>
      <c r="P79" s="237"/>
      <c r="Q79" s="110"/>
    </row>
    <row r="80" spans="1:17" ht="14.25" thickBot="1" x14ac:dyDescent="0.25">
      <c r="F80" s="234" t="s">
        <v>4936</v>
      </c>
      <c r="G80" s="234"/>
      <c r="H80" s="234"/>
      <c r="I80" s="234"/>
      <c r="J80" s="234"/>
      <c r="K80" s="114"/>
      <c r="L80" s="82"/>
      <c r="M80" s="109"/>
      <c r="N80" s="237"/>
      <c r="O80" s="237"/>
      <c r="P80" s="237"/>
      <c r="Q80" s="110"/>
    </row>
    <row r="81" spans="1:18" ht="14.25" thickBot="1" x14ac:dyDescent="0.25">
      <c r="F81" s="234" t="s">
        <v>4937</v>
      </c>
      <c r="G81" s="234"/>
      <c r="H81" s="234"/>
      <c r="I81" s="234"/>
      <c r="J81" s="234"/>
      <c r="K81" s="114"/>
      <c r="L81" s="82"/>
      <c r="M81" s="139"/>
      <c r="N81" s="235"/>
      <c r="O81" s="235"/>
      <c r="P81" s="235"/>
      <c r="Q81" s="140"/>
    </row>
    <row r="82" spans="1:18" s="12" customFormat="1" ht="7.5" x14ac:dyDescent="0.2"/>
    <row r="83" spans="1:18" x14ac:dyDescent="0.2">
      <c r="A83" s="36" t="s">
        <v>4940</v>
      </c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</row>
    <row r="84" spans="1:18" s="12" customFormat="1" ht="7.5" x14ac:dyDescent="0.2"/>
    <row r="85" spans="1:18" x14ac:dyDescent="0.2">
      <c r="A85" s="11" t="s">
        <v>5058</v>
      </c>
      <c r="B85" s="11"/>
    </row>
    <row r="86" spans="1:18" x14ac:dyDescent="0.2">
      <c r="B86" s="11" t="s">
        <v>5059</v>
      </c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</row>
    <row r="87" spans="1:18" x14ac:dyDescent="0.2">
      <c r="B87" s="11" t="s">
        <v>5060</v>
      </c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</row>
    <row r="88" spans="1:18" x14ac:dyDescent="0.2">
      <c r="B88" s="11" t="s">
        <v>5061</v>
      </c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</row>
    <row r="89" spans="1:18" s="12" customFormat="1" ht="7.5" x14ac:dyDescent="0.2"/>
    <row r="90" spans="1:18" ht="102" customHeight="1" thickBot="1" x14ac:dyDescent="0.15">
      <c r="C90" s="146" t="s">
        <v>4941</v>
      </c>
      <c r="D90" s="147"/>
      <c r="E90" s="147"/>
      <c r="F90" s="147"/>
      <c r="G90" s="147"/>
      <c r="H90" s="147"/>
      <c r="I90" s="147"/>
      <c r="J90" s="147"/>
      <c r="K90" s="148"/>
      <c r="L90" s="23" t="s">
        <v>5062</v>
      </c>
      <c r="M90" s="23" t="s">
        <v>5063</v>
      </c>
      <c r="N90" s="23" t="s">
        <v>5064</v>
      </c>
      <c r="P90" s="252" t="s">
        <v>5065</v>
      </c>
      <c r="Q90" s="253"/>
      <c r="R90" s="254"/>
    </row>
    <row r="91" spans="1:18" ht="15.75" customHeight="1" thickBot="1" x14ac:dyDescent="0.25">
      <c r="C91" s="116" t="s">
        <v>4942</v>
      </c>
      <c r="D91" s="117"/>
      <c r="E91" s="117"/>
      <c r="F91" s="117"/>
      <c r="G91" s="117"/>
      <c r="H91" s="117"/>
      <c r="I91" s="117"/>
      <c r="J91" s="117"/>
      <c r="K91" s="117"/>
      <c r="L91" s="82"/>
      <c r="M91" s="82"/>
      <c r="N91" s="82"/>
      <c r="P91" s="255"/>
      <c r="Q91" s="256"/>
      <c r="R91" s="257"/>
    </row>
    <row r="92" spans="1:18" ht="15.75" customHeight="1" thickBot="1" x14ac:dyDescent="0.25">
      <c r="C92" s="114" t="s">
        <v>4964</v>
      </c>
      <c r="D92" s="115"/>
      <c r="E92" s="115"/>
      <c r="F92" s="115"/>
      <c r="G92" s="115"/>
      <c r="H92" s="115"/>
      <c r="I92" s="115"/>
      <c r="J92" s="115"/>
      <c r="K92" s="115"/>
      <c r="L92" s="82"/>
      <c r="M92" s="82"/>
      <c r="N92" s="82"/>
      <c r="P92" s="258"/>
      <c r="Q92" s="259"/>
      <c r="R92" s="260"/>
    </row>
    <row r="93" spans="1:18" ht="15.75" customHeight="1" thickBot="1" x14ac:dyDescent="0.25">
      <c r="C93" s="114" t="s">
        <v>4965</v>
      </c>
      <c r="D93" s="115"/>
      <c r="E93" s="115"/>
      <c r="F93" s="115"/>
      <c r="G93" s="115"/>
      <c r="H93" s="115"/>
      <c r="I93" s="115"/>
      <c r="J93" s="115"/>
      <c r="K93" s="115"/>
      <c r="L93" s="82"/>
      <c r="M93" s="82"/>
      <c r="N93" s="82"/>
      <c r="P93" s="261"/>
      <c r="Q93" s="262"/>
      <c r="R93" s="263"/>
    </row>
    <row r="94" spans="1:18" ht="14.25" thickBot="1" x14ac:dyDescent="0.25">
      <c r="C94" s="114" t="s">
        <v>4966</v>
      </c>
      <c r="D94" s="115"/>
      <c r="E94" s="115"/>
      <c r="F94" s="115"/>
      <c r="G94" s="115"/>
      <c r="H94" s="115"/>
      <c r="I94" s="115"/>
      <c r="J94" s="115"/>
      <c r="K94" s="115"/>
      <c r="L94" s="82"/>
      <c r="M94" s="82"/>
      <c r="N94" s="82"/>
    </row>
    <row r="95" spans="1:18" ht="14.25" thickBot="1" x14ac:dyDescent="0.25">
      <c r="C95" s="114" t="s">
        <v>4967</v>
      </c>
      <c r="D95" s="115"/>
      <c r="E95" s="115"/>
      <c r="F95" s="115"/>
      <c r="G95" s="115"/>
      <c r="H95" s="115"/>
      <c r="I95" s="115"/>
      <c r="J95" s="115"/>
      <c r="K95" s="115"/>
      <c r="L95" s="82"/>
      <c r="M95" s="82"/>
      <c r="N95" s="82"/>
    </row>
    <row r="96" spans="1:18" ht="14.25" thickBot="1" x14ac:dyDescent="0.25">
      <c r="C96" s="114" t="s">
        <v>4968</v>
      </c>
      <c r="D96" s="115"/>
      <c r="E96" s="115"/>
      <c r="F96" s="115"/>
      <c r="G96" s="115"/>
      <c r="H96" s="115"/>
      <c r="I96" s="115"/>
      <c r="J96" s="115"/>
      <c r="K96" s="115"/>
      <c r="L96" s="82"/>
      <c r="M96" s="82"/>
      <c r="N96" s="82"/>
    </row>
    <row r="97" spans="3:14" ht="14.25" thickBot="1" x14ac:dyDescent="0.25">
      <c r="C97" s="114" t="s">
        <v>4969</v>
      </c>
      <c r="D97" s="115"/>
      <c r="E97" s="115"/>
      <c r="F97" s="115"/>
      <c r="G97" s="115"/>
      <c r="H97" s="115"/>
      <c r="I97" s="115"/>
      <c r="J97" s="115"/>
      <c r="K97" s="115"/>
      <c r="L97" s="82"/>
      <c r="M97" s="82"/>
      <c r="N97" s="82"/>
    </row>
    <row r="98" spans="3:14" ht="14.25" thickBot="1" x14ac:dyDescent="0.25">
      <c r="C98" s="114" t="s">
        <v>4970</v>
      </c>
      <c r="D98" s="115"/>
      <c r="E98" s="115"/>
      <c r="F98" s="115"/>
      <c r="G98" s="115"/>
      <c r="H98" s="115"/>
      <c r="I98" s="115"/>
      <c r="J98" s="115"/>
      <c r="K98" s="115"/>
      <c r="L98" s="82"/>
      <c r="M98" s="82"/>
      <c r="N98" s="82"/>
    </row>
    <row r="99" spans="3:14" ht="14.25" thickBot="1" x14ac:dyDescent="0.25">
      <c r="C99" s="114" t="s">
        <v>4971</v>
      </c>
      <c r="D99" s="115"/>
      <c r="E99" s="115"/>
      <c r="F99" s="115"/>
      <c r="G99" s="115"/>
      <c r="H99" s="115"/>
      <c r="I99" s="115"/>
      <c r="J99" s="115"/>
      <c r="K99" s="115"/>
      <c r="L99" s="82"/>
      <c r="M99" s="82"/>
      <c r="N99" s="82"/>
    </row>
    <row r="100" spans="3:14" ht="14.25" thickBot="1" x14ac:dyDescent="0.25">
      <c r="C100" s="114" t="s">
        <v>4972</v>
      </c>
      <c r="D100" s="115"/>
      <c r="E100" s="115"/>
      <c r="F100" s="115"/>
      <c r="G100" s="115"/>
      <c r="H100" s="115"/>
      <c r="I100" s="115"/>
      <c r="J100" s="115"/>
      <c r="K100" s="115"/>
      <c r="L100" s="82"/>
      <c r="M100" s="82"/>
      <c r="N100" s="82"/>
    </row>
    <row r="101" spans="3:14" ht="14.25" thickBot="1" x14ac:dyDescent="0.25">
      <c r="C101" s="114" t="s">
        <v>4973</v>
      </c>
      <c r="D101" s="115"/>
      <c r="E101" s="115"/>
      <c r="F101" s="115"/>
      <c r="G101" s="115"/>
      <c r="H101" s="115"/>
      <c r="I101" s="115"/>
      <c r="J101" s="115"/>
      <c r="K101" s="115"/>
      <c r="L101" s="82"/>
      <c r="M101" s="82"/>
      <c r="N101" s="82"/>
    </row>
    <row r="102" spans="3:14" ht="14.25" thickBot="1" x14ac:dyDescent="0.25">
      <c r="C102" s="114" t="s">
        <v>4974</v>
      </c>
      <c r="D102" s="115"/>
      <c r="E102" s="115"/>
      <c r="F102" s="115"/>
      <c r="G102" s="115"/>
      <c r="H102" s="115"/>
      <c r="I102" s="115"/>
      <c r="J102" s="115"/>
      <c r="K102" s="115"/>
      <c r="L102" s="82"/>
      <c r="M102" s="82"/>
      <c r="N102" s="82"/>
    </row>
    <row r="103" spans="3:14" ht="14.25" thickBot="1" x14ac:dyDescent="0.25">
      <c r="C103" s="114" t="s">
        <v>4975</v>
      </c>
      <c r="D103" s="115"/>
      <c r="E103" s="115"/>
      <c r="F103" s="115"/>
      <c r="G103" s="115"/>
      <c r="H103" s="115"/>
      <c r="I103" s="115"/>
      <c r="J103" s="115"/>
      <c r="K103" s="115"/>
      <c r="L103" s="82"/>
      <c r="M103" s="82"/>
      <c r="N103" s="82"/>
    </row>
    <row r="104" spans="3:14" ht="14.25" thickBot="1" x14ac:dyDescent="0.25">
      <c r="C104" s="114" t="s">
        <v>4976</v>
      </c>
      <c r="D104" s="115"/>
      <c r="E104" s="115"/>
      <c r="F104" s="115"/>
      <c r="G104" s="115"/>
      <c r="H104" s="115"/>
      <c r="I104" s="115"/>
      <c r="J104" s="115"/>
      <c r="K104" s="115"/>
      <c r="L104" s="82"/>
      <c r="M104" s="82"/>
      <c r="N104" s="82"/>
    </row>
    <row r="105" spans="3:14" ht="14.25" thickBot="1" x14ac:dyDescent="0.25">
      <c r="C105" s="114" t="s">
        <v>4977</v>
      </c>
      <c r="D105" s="115"/>
      <c r="E105" s="115"/>
      <c r="F105" s="115"/>
      <c r="G105" s="115"/>
      <c r="H105" s="115"/>
      <c r="I105" s="115"/>
      <c r="J105" s="115"/>
      <c r="K105" s="115"/>
      <c r="L105" s="82"/>
      <c r="M105" s="82"/>
      <c r="N105" s="82"/>
    </row>
    <row r="106" spans="3:14" ht="14.25" thickBot="1" x14ac:dyDescent="0.25">
      <c r="C106" s="114" t="s">
        <v>4978</v>
      </c>
      <c r="D106" s="115"/>
      <c r="E106" s="115"/>
      <c r="F106" s="115"/>
      <c r="G106" s="115"/>
      <c r="H106" s="115"/>
      <c r="I106" s="115"/>
      <c r="J106" s="115"/>
      <c r="K106" s="115"/>
      <c r="L106" s="82"/>
      <c r="M106" s="82"/>
      <c r="N106" s="82"/>
    </row>
    <row r="107" spans="3:14" ht="14.25" thickBot="1" x14ac:dyDescent="0.25">
      <c r="C107" s="114" t="s">
        <v>4979</v>
      </c>
      <c r="D107" s="115"/>
      <c r="E107" s="115"/>
      <c r="F107" s="115"/>
      <c r="G107" s="115"/>
      <c r="H107" s="115"/>
      <c r="I107" s="115"/>
      <c r="J107" s="115"/>
      <c r="K107" s="115"/>
      <c r="L107" s="82"/>
      <c r="M107" s="82"/>
      <c r="N107" s="82"/>
    </row>
    <row r="108" spans="3:14" ht="14.25" thickBot="1" x14ac:dyDescent="0.25">
      <c r="C108" s="114" t="s">
        <v>4980</v>
      </c>
      <c r="D108" s="115"/>
      <c r="E108" s="115"/>
      <c r="F108" s="115"/>
      <c r="G108" s="115"/>
      <c r="H108" s="115"/>
      <c r="I108" s="115"/>
      <c r="J108" s="115"/>
      <c r="K108" s="115"/>
      <c r="L108" s="82"/>
      <c r="M108" s="82"/>
      <c r="N108" s="82"/>
    </row>
    <row r="109" spans="3:14" ht="14.25" thickBot="1" x14ac:dyDescent="0.25">
      <c r="C109" s="114" t="s">
        <v>4981</v>
      </c>
      <c r="D109" s="115"/>
      <c r="E109" s="115"/>
      <c r="F109" s="115"/>
      <c r="G109" s="115"/>
      <c r="H109" s="115"/>
      <c r="I109" s="115"/>
      <c r="J109" s="115"/>
      <c r="K109" s="115"/>
      <c r="L109" s="82"/>
      <c r="M109" s="82"/>
      <c r="N109" s="82"/>
    </row>
    <row r="110" spans="3:14" ht="14.25" thickBot="1" x14ac:dyDescent="0.25">
      <c r="C110" s="114" t="s">
        <v>4982</v>
      </c>
      <c r="D110" s="115"/>
      <c r="E110" s="115"/>
      <c r="F110" s="115"/>
      <c r="G110" s="115"/>
      <c r="H110" s="115"/>
      <c r="I110" s="115"/>
      <c r="J110" s="115"/>
      <c r="K110" s="115"/>
      <c r="L110" s="82"/>
      <c r="M110" s="82"/>
      <c r="N110" s="82"/>
    </row>
    <row r="111" spans="3:14" ht="14.25" thickBot="1" x14ac:dyDescent="0.25">
      <c r="C111" s="114" t="s">
        <v>4983</v>
      </c>
      <c r="D111" s="115"/>
      <c r="E111" s="115"/>
      <c r="F111" s="115"/>
      <c r="G111" s="115"/>
      <c r="H111" s="115"/>
      <c r="I111" s="115"/>
      <c r="J111" s="115"/>
      <c r="K111" s="115"/>
      <c r="L111" s="82"/>
      <c r="M111" s="82"/>
      <c r="N111" s="82"/>
    </row>
    <row r="112" spans="3:14" ht="14.25" thickBot="1" x14ac:dyDescent="0.25">
      <c r="C112" s="114" t="s">
        <v>4984</v>
      </c>
      <c r="D112" s="115"/>
      <c r="E112" s="115"/>
      <c r="F112" s="115"/>
      <c r="G112" s="115"/>
      <c r="H112" s="115"/>
      <c r="I112" s="115"/>
      <c r="J112" s="115"/>
      <c r="K112" s="115"/>
      <c r="L112" s="82"/>
      <c r="M112" s="82"/>
      <c r="N112" s="82"/>
    </row>
    <row r="113" spans="1:18" ht="14.25" thickBot="1" x14ac:dyDescent="0.25">
      <c r="C113" s="114" t="s">
        <v>4985</v>
      </c>
      <c r="D113" s="115"/>
      <c r="E113" s="115"/>
      <c r="F113" s="115"/>
      <c r="G113" s="115"/>
      <c r="H113" s="115"/>
      <c r="I113" s="115"/>
      <c r="J113" s="115"/>
      <c r="K113" s="115"/>
      <c r="L113" s="82"/>
      <c r="M113" s="82"/>
      <c r="N113" s="82"/>
    </row>
    <row r="114" spans="1:18" ht="14.25" thickBot="1" x14ac:dyDescent="0.25">
      <c r="C114" s="114" t="s">
        <v>5219</v>
      </c>
      <c r="D114" s="115"/>
      <c r="E114" s="115"/>
      <c r="F114" s="115"/>
      <c r="G114" s="115"/>
      <c r="H114" s="115"/>
      <c r="I114" s="115"/>
      <c r="J114" s="115"/>
      <c r="K114" s="115"/>
      <c r="L114" s="82"/>
      <c r="M114" s="82"/>
      <c r="N114" s="82"/>
    </row>
    <row r="115" spans="1:18" ht="14.25" thickBot="1" x14ac:dyDescent="0.25">
      <c r="C115" s="114" t="s">
        <v>4987</v>
      </c>
      <c r="D115" s="115"/>
      <c r="E115" s="115"/>
      <c r="F115" s="115"/>
      <c r="G115" s="115"/>
      <c r="H115" s="115"/>
      <c r="I115" s="115"/>
      <c r="J115" s="115"/>
      <c r="K115" s="115"/>
      <c r="L115" s="82"/>
      <c r="M115" s="82"/>
      <c r="N115" s="82"/>
    </row>
    <row r="116" spans="1:18" ht="14.25" thickBot="1" x14ac:dyDescent="0.25">
      <c r="C116" s="114" t="s">
        <v>4988</v>
      </c>
      <c r="D116" s="115"/>
      <c r="E116" s="115"/>
      <c r="F116" s="115"/>
      <c r="G116" s="115"/>
      <c r="H116" s="115"/>
      <c r="I116" s="115"/>
      <c r="J116" s="115"/>
      <c r="K116" s="115"/>
      <c r="L116" s="82"/>
      <c r="M116" s="82"/>
      <c r="N116" s="82"/>
    </row>
    <row r="117" spans="1:18" s="26" customFormat="1" ht="15.75" customHeight="1" thickBot="1" x14ac:dyDescent="0.25">
      <c r="C117" s="25" t="s">
        <v>4962</v>
      </c>
      <c r="D117" s="202"/>
      <c r="E117" s="202"/>
      <c r="F117" s="202"/>
      <c r="G117" s="202"/>
      <c r="H117" s="202"/>
      <c r="I117" s="202"/>
      <c r="J117" s="202"/>
      <c r="K117" s="202"/>
      <c r="L117" s="192"/>
      <c r="M117" s="198"/>
      <c r="N117" s="198"/>
      <c r="O117" s="5"/>
      <c r="P117" s="5"/>
      <c r="Q117" s="5"/>
      <c r="R117" s="5"/>
    </row>
    <row r="118" spans="1:18" s="24" customFormat="1" ht="9.75" customHeight="1" thickBot="1" x14ac:dyDescent="0.25">
      <c r="C118" s="141" t="s">
        <v>4990</v>
      </c>
      <c r="D118" s="142"/>
      <c r="E118" s="142"/>
      <c r="F118" s="142"/>
      <c r="G118" s="142"/>
      <c r="H118" s="142"/>
      <c r="I118" s="142"/>
      <c r="J118" s="142"/>
      <c r="K118" s="142"/>
      <c r="L118" s="193"/>
      <c r="M118" s="198"/>
      <c r="N118" s="198"/>
      <c r="O118" s="5"/>
      <c r="P118" s="5"/>
      <c r="Q118" s="5"/>
      <c r="R118" s="5"/>
    </row>
    <row r="119" spans="1:18" s="12" customFormat="1" ht="7.5" x14ac:dyDescent="0.2"/>
    <row r="120" spans="1:18" x14ac:dyDescent="0.2">
      <c r="A120" s="36" t="s">
        <v>5036</v>
      </c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</row>
    <row r="121" spans="1:18" s="12" customFormat="1" ht="7.5" x14ac:dyDescent="0.2"/>
    <row r="122" spans="1:18" x14ac:dyDescent="0.2">
      <c r="A122" s="11" t="s">
        <v>5066</v>
      </c>
      <c r="B122" s="11"/>
    </row>
    <row r="123" spans="1:18" x14ac:dyDescent="0.2"/>
    <row r="124" spans="1:18" ht="14.25" thickBot="1" x14ac:dyDescent="0.15">
      <c r="C124" s="194" t="s">
        <v>4991</v>
      </c>
      <c r="D124" s="195"/>
      <c r="E124" s="195"/>
      <c r="F124" s="195"/>
      <c r="G124" s="195"/>
      <c r="H124" s="195"/>
      <c r="I124" s="195"/>
      <c r="J124" s="195"/>
      <c r="K124" s="196"/>
      <c r="L124" s="23" t="s">
        <v>4992</v>
      </c>
      <c r="M124" s="146" t="s">
        <v>4991</v>
      </c>
      <c r="N124" s="147"/>
      <c r="O124" s="147"/>
      <c r="P124" s="21" t="s">
        <v>4992</v>
      </c>
    </row>
    <row r="125" spans="1:18" ht="37.5" customHeight="1" x14ac:dyDescent="0.2">
      <c r="C125" s="201" t="s">
        <v>4993</v>
      </c>
      <c r="D125" s="197"/>
      <c r="E125" s="197"/>
      <c r="F125" s="197"/>
      <c r="G125" s="197"/>
      <c r="H125" s="197"/>
      <c r="I125" s="197"/>
      <c r="J125" s="197"/>
      <c r="K125" s="197"/>
      <c r="L125" s="84"/>
      <c r="M125" s="197" t="s">
        <v>4994</v>
      </c>
      <c r="N125" s="197"/>
      <c r="O125" s="197"/>
      <c r="P125" s="84"/>
    </row>
    <row r="126" spans="1:18" ht="37.5" customHeight="1" thickBot="1" x14ac:dyDescent="0.25">
      <c r="C126" s="201" t="s">
        <v>4995</v>
      </c>
      <c r="D126" s="197"/>
      <c r="E126" s="197"/>
      <c r="F126" s="197"/>
      <c r="G126" s="197"/>
      <c r="H126" s="197"/>
      <c r="I126" s="197"/>
      <c r="J126" s="197"/>
      <c r="K126" s="197"/>
      <c r="L126" s="85"/>
      <c r="M126" s="197" t="s">
        <v>5230</v>
      </c>
      <c r="N126" s="197"/>
      <c r="O126" s="197"/>
      <c r="P126" s="87"/>
    </row>
    <row r="127" spans="1:18" ht="37.5" customHeight="1" thickBot="1" x14ac:dyDescent="0.25">
      <c r="C127" s="201" t="s">
        <v>4996</v>
      </c>
      <c r="D127" s="197"/>
      <c r="E127" s="197"/>
      <c r="F127" s="197"/>
      <c r="G127" s="197"/>
      <c r="H127" s="197"/>
      <c r="I127" s="197"/>
      <c r="J127" s="197"/>
      <c r="K127" s="197"/>
      <c r="L127" s="87"/>
      <c r="M127" s="199" t="s">
        <v>5231</v>
      </c>
      <c r="N127" s="200"/>
      <c r="O127" s="200"/>
      <c r="P127" s="200"/>
      <c r="Q127" s="200"/>
    </row>
    <row r="128" spans="1:18" ht="15" customHeight="1" x14ac:dyDescent="0.2">
      <c r="M128" s="11" t="s">
        <v>5067</v>
      </c>
      <c r="N128" s="121"/>
      <c r="O128" s="121"/>
      <c r="P128" s="121"/>
    </row>
    <row r="129" spans="1:17" x14ac:dyDescent="0.2">
      <c r="M129" s="11" t="s">
        <v>5068</v>
      </c>
      <c r="N129" s="121"/>
      <c r="O129" s="121"/>
      <c r="P129" s="121"/>
    </row>
    <row r="130" spans="1:17" x14ac:dyDescent="0.2">
      <c r="M130" s="11" t="s">
        <v>5069</v>
      </c>
      <c r="N130" s="121"/>
      <c r="O130" s="121"/>
      <c r="P130" s="121"/>
    </row>
    <row r="131" spans="1:17" x14ac:dyDescent="0.2">
      <c r="M131" s="11" t="s">
        <v>5070</v>
      </c>
      <c r="N131" s="121"/>
      <c r="O131" s="121"/>
      <c r="P131" s="121"/>
    </row>
    <row r="132" spans="1:17" x14ac:dyDescent="0.2">
      <c r="M132" s="11" t="s">
        <v>5071</v>
      </c>
      <c r="N132" s="121"/>
      <c r="O132" s="121"/>
      <c r="P132" s="121"/>
    </row>
    <row r="133" spans="1:17" x14ac:dyDescent="0.2">
      <c r="M133" s="28" t="s">
        <v>4997</v>
      </c>
    </row>
    <row r="134" spans="1:17" s="14" customFormat="1" ht="7.5" x14ac:dyDescent="0.2"/>
    <row r="135" spans="1:17" x14ac:dyDescent="0.2">
      <c r="A135" s="11" t="s">
        <v>5072</v>
      </c>
      <c r="B135" s="11"/>
    </row>
    <row r="136" spans="1:17" s="12" customFormat="1" ht="7.5" x14ac:dyDescent="0.2"/>
    <row r="137" spans="1:17" ht="15" customHeight="1" thickBot="1" x14ac:dyDescent="0.25">
      <c r="F137" s="118" t="s">
        <v>4999</v>
      </c>
      <c r="G137" s="119"/>
      <c r="H137" s="119"/>
      <c r="I137" s="119"/>
      <c r="J137" s="120"/>
      <c r="K137" s="118" t="s">
        <v>5000</v>
      </c>
      <c r="L137" s="120"/>
      <c r="N137" s="173" t="s">
        <v>5022</v>
      </c>
      <c r="O137" s="173"/>
      <c r="P137" s="173"/>
      <c r="Q137" s="173"/>
    </row>
    <row r="138" spans="1:17" ht="15.75" customHeight="1" thickBot="1" x14ac:dyDescent="0.25">
      <c r="B138" s="11" t="s">
        <v>4998</v>
      </c>
      <c r="F138" s="198"/>
      <c r="G138" s="198"/>
      <c r="H138" s="198"/>
      <c r="I138" s="198"/>
      <c r="J138" s="198"/>
      <c r="K138" s="198"/>
      <c r="L138" s="198"/>
      <c r="N138" s="173"/>
      <c r="O138" s="173"/>
      <c r="P138" s="173"/>
      <c r="Q138" s="173"/>
    </row>
    <row r="139" spans="1:17" s="12" customFormat="1" ht="12.75" x14ac:dyDescent="0.2">
      <c r="L139" s="68"/>
    </row>
    <row r="140" spans="1:17" ht="24.95" customHeight="1" thickBot="1" x14ac:dyDescent="0.15">
      <c r="B140" s="11" t="s">
        <v>5001</v>
      </c>
      <c r="C140" s="127" t="s">
        <v>5003</v>
      </c>
      <c r="D140" s="127"/>
      <c r="E140" s="127"/>
      <c r="F140" s="127"/>
      <c r="G140" s="127"/>
      <c r="H140" s="127"/>
      <c r="I140" s="127" t="s">
        <v>5002</v>
      </c>
      <c r="J140" s="127"/>
      <c r="K140" s="127"/>
      <c r="N140" s="174" t="s">
        <v>5023</v>
      </c>
      <c r="O140" s="174"/>
      <c r="P140" s="174"/>
      <c r="Q140" s="21" t="s">
        <v>5002</v>
      </c>
    </row>
    <row r="141" spans="1:17" ht="15.75" customHeight="1" x14ac:dyDescent="0.2">
      <c r="C141" s="177" t="s">
        <v>5004</v>
      </c>
      <c r="D141" s="178"/>
      <c r="E141" s="178"/>
      <c r="F141" s="178"/>
      <c r="G141" s="178"/>
      <c r="H141" s="179"/>
      <c r="I141" s="172"/>
      <c r="J141" s="172"/>
      <c r="K141" s="172"/>
      <c r="M141" s="29" t="s">
        <v>4943</v>
      </c>
      <c r="N141" s="175"/>
      <c r="O141" s="176"/>
      <c r="P141" s="176"/>
      <c r="Q141" s="84"/>
    </row>
    <row r="142" spans="1:17" ht="15.75" customHeight="1" x14ac:dyDescent="0.2">
      <c r="C142" s="177" t="s">
        <v>5005</v>
      </c>
      <c r="D142" s="178"/>
      <c r="E142" s="178"/>
      <c r="F142" s="178"/>
      <c r="G142" s="178"/>
      <c r="H142" s="179"/>
      <c r="I142" s="158"/>
      <c r="J142" s="158"/>
      <c r="K142" s="158"/>
      <c r="M142" s="29" t="s">
        <v>4944</v>
      </c>
      <c r="N142" s="136"/>
      <c r="O142" s="137"/>
      <c r="P142" s="137"/>
      <c r="Q142" s="85"/>
    </row>
    <row r="143" spans="1:17" ht="15.75" customHeight="1" x14ac:dyDescent="0.2">
      <c r="C143" s="177" t="s">
        <v>5006</v>
      </c>
      <c r="D143" s="178"/>
      <c r="E143" s="178"/>
      <c r="F143" s="178"/>
      <c r="G143" s="178"/>
      <c r="H143" s="179"/>
      <c r="I143" s="158"/>
      <c r="J143" s="158"/>
      <c r="K143" s="158"/>
      <c r="M143" s="29" t="s">
        <v>4945</v>
      </c>
      <c r="N143" s="136"/>
      <c r="O143" s="137"/>
      <c r="P143" s="137"/>
      <c r="Q143" s="85"/>
    </row>
    <row r="144" spans="1:17" ht="15.75" customHeight="1" x14ac:dyDescent="0.2">
      <c r="C144" s="177" t="s">
        <v>5051</v>
      </c>
      <c r="D144" s="178"/>
      <c r="E144" s="178"/>
      <c r="F144" s="178"/>
      <c r="G144" s="178"/>
      <c r="H144" s="179"/>
      <c r="I144" s="158"/>
      <c r="J144" s="158"/>
      <c r="K144" s="158"/>
      <c r="M144" s="29" t="s">
        <v>4946</v>
      </c>
      <c r="N144" s="136"/>
      <c r="O144" s="137"/>
      <c r="P144" s="137"/>
      <c r="Q144" s="85"/>
    </row>
    <row r="145" spans="1:17" ht="15.75" customHeight="1" x14ac:dyDescent="0.2">
      <c r="C145" s="177" t="s">
        <v>5007</v>
      </c>
      <c r="D145" s="178"/>
      <c r="E145" s="178"/>
      <c r="F145" s="178"/>
      <c r="G145" s="178"/>
      <c r="H145" s="179"/>
      <c r="I145" s="158"/>
      <c r="J145" s="158"/>
      <c r="K145" s="158"/>
      <c r="M145" s="29" t="s">
        <v>4947</v>
      </c>
      <c r="N145" s="136"/>
      <c r="O145" s="137"/>
      <c r="P145" s="137"/>
      <c r="Q145" s="85"/>
    </row>
    <row r="146" spans="1:17" ht="15.75" customHeight="1" x14ac:dyDescent="0.2">
      <c r="C146" s="177" t="s">
        <v>5008</v>
      </c>
      <c r="D146" s="178"/>
      <c r="E146" s="178"/>
      <c r="F146" s="178"/>
      <c r="G146" s="178"/>
      <c r="H146" s="179"/>
      <c r="I146" s="158"/>
      <c r="J146" s="158"/>
      <c r="K146" s="158"/>
      <c r="M146" s="29" t="s">
        <v>4948</v>
      </c>
      <c r="N146" s="136"/>
      <c r="O146" s="137"/>
      <c r="P146" s="137"/>
      <c r="Q146" s="85"/>
    </row>
    <row r="147" spans="1:17" ht="15.75" customHeight="1" thickBot="1" x14ac:dyDescent="0.25">
      <c r="C147" s="177" t="s">
        <v>5009</v>
      </c>
      <c r="D147" s="178"/>
      <c r="E147" s="178"/>
      <c r="F147" s="178"/>
      <c r="G147" s="178"/>
      <c r="H147" s="179"/>
      <c r="I147" s="187"/>
      <c r="J147" s="187"/>
      <c r="K147" s="187"/>
      <c r="M147" s="29" t="s">
        <v>4949</v>
      </c>
      <c r="N147" s="136"/>
      <c r="O147" s="137"/>
      <c r="P147" s="137"/>
      <c r="Q147" s="85"/>
    </row>
    <row r="148" spans="1:17" s="12" customFormat="1" ht="12.75" x14ac:dyDescent="0.2">
      <c r="M148" s="29" t="s">
        <v>4950</v>
      </c>
      <c r="N148" s="136"/>
      <c r="O148" s="137"/>
      <c r="P148" s="137"/>
      <c r="Q148" s="85"/>
    </row>
    <row r="149" spans="1:17" x14ac:dyDescent="0.2">
      <c r="B149" s="71" t="s">
        <v>5010</v>
      </c>
      <c r="M149" s="29" t="s">
        <v>4951</v>
      </c>
      <c r="N149" s="136"/>
      <c r="O149" s="137"/>
      <c r="P149" s="137"/>
      <c r="Q149" s="85"/>
    </row>
    <row r="150" spans="1:17" s="12" customFormat="1" ht="12.75" x14ac:dyDescent="0.2">
      <c r="M150" s="29" t="s">
        <v>4952</v>
      </c>
      <c r="N150" s="136"/>
      <c r="O150" s="137"/>
      <c r="P150" s="137"/>
      <c r="Q150" s="85"/>
    </row>
    <row r="151" spans="1:17" ht="14.25" thickBot="1" x14ac:dyDescent="0.25">
      <c r="B151" s="127" t="s">
        <v>5011</v>
      </c>
      <c r="C151" s="127"/>
      <c r="D151" s="127"/>
      <c r="E151" s="127"/>
      <c r="F151" s="127"/>
      <c r="G151" s="127"/>
      <c r="H151" s="127" t="s">
        <v>5002</v>
      </c>
      <c r="I151" s="127"/>
      <c r="J151" s="127"/>
      <c r="K151" s="127"/>
      <c r="M151" s="29" t="s">
        <v>4953</v>
      </c>
      <c r="N151" s="136"/>
      <c r="O151" s="137"/>
      <c r="P151" s="137"/>
      <c r="Q151" s="85"/>
    </row>
    <row r="152" spans="1:17" ht="15.75" customHeight="1" x14ac:dyDescent="0.2">
      <c r="B152" s="180" t="s">
        <v>5012</v>
      </c>
      <c r="C152" s="181"/>
      <c r="D152" s="181"/>
      <c r="E152" s="181"/>
      <c r="F152" s="181"/>
      <c r="G152" s="182"/>
      <c r="H152" s="172"/>
      <c r="I152" s="172"/>
      <c r="J152" s="172"/>
      <c r="K152" s="172"/>
      <c r="M152" s="29" t="s">
        <v>4954</v>
      </c>
      <c r="N152" s="136"/>
      <c r="O152" s="137"/>
      <c r="P152" s="137"/>
      <c r="Q152" s="85"/>
    </row>
    <row r="153" spans="1:17" x14ac:dyDescent="0.2">
      <c r="B153" s="180" t="s">
        <v>5013</v>
      </c>
      <c r="C153" s="181"/>
      <c r="D153" s="181"/>
      <c r="E153" s="181"/>
      <c r="F153" s="181"/>
      <c r="G153" s="182"/>
      <c r="H153" s="158"/>
      <c r="I153" s="158"/>
      <c r="J153" s="158"/>
      <c r="K153" s="158"/>
      <c r="M153" s="29" t="s">
        <v>4955</v>
      </c>
      <c r="N153" s="136"/>
      <c r="O153" s="137"/>
      <c r="P153" s="137"/>
      <c r="Q153" s="85"/>
    </row>
    <row r="154" spans="1:17" x14ac:dyDescent="0.2">
      <c r="B154" s="180" t="s">
        <v>5014</v>
      </c>
      <c r="C154" s="181"/>
      <c r="D154" s="181"/>
      <c r="E154" s="181"/>
      <c r="F154" s="181"/>
      <c r="G154" s="182"/>
      <c r="H154" s="158"/>
      <c r="I154" s="158"/>
      <c r="J154" s="158"/>
      <c r="K154" s="158"/>
      <c r="M154" s="29" t="s">
        <v>4956</v>
      </c>
      <c r="N154" s="136"/>
      <c r="O154" s="137"/>
      <c r="P154" s="137"/>
      <c r="Q154" s="85"/>
    </row>
    <row r="155" spans="1:17" ht="15" customHeight="1" x14ac:dyDescent="0.2">
      <c r="B155" s="183" t="s">
        <v>5015</v>
      </c>
      <c r="C155" s="181"/>
      <c r="D155" s="181"/>
      <c r="E155" s="181"/>
      <c r="F155" s="181"/>
      <c r="G155" s="182"/>
      <c r="H155" s="158"/>
      <c r="I155" s="158"/>
      <c r="J155" s="158"/>
      <c r="K155" s="158"/>
      <c r="M155" s="29" t="s">
        <v>4957</v>
      </c>
      <c r="N155" s="136"/>
      <c r="O155" s="137"/>
      <c r="P155" s="137"/>
      <c r="Q155" s="85"/>
    </row>
    <row r="156" spans="1:17" x14ac:dyDescent="0.2">
      <c r="B156" s="180" t="s">
        <v>5203</v>
      </c>
      <c r="C156" s="181"/>
      <c r="D156" s="181"/>
      <c r="E156" s="181"/>
      <c r="F156" s="181"/>
      <c r="G156" s="182"/>
      <c r="H156" s="158"/>
      <c r="I156" s="158"/>
      <c r="J156" s="158"/>
      <c r="K156" s="158"/>
      <c r="M156" s="29" t="s">
        <v>4958</v>
      </c>
      <c r="N156" s="136"/>
      <c r="O156" s="137"/>
      <c r="P156" s="188"/>
      <c r="Q156" s="85"/>
    </row>
    <row r="157" spans="1:17" ht="14.25" thickBot="1" x14ac:dyDescent="0.25">
      <c r="B157" s="180" t="s">
        <v>5204</v>
      </c>
      <c r="C157" s="181"/>
      <c r="D157" s="181"/>
      <c r="E157" s="181"/>
      <c r="F157" s="181"/>
      <c r="G157" s="182"/>
      <c r="H157" s="187"/>
      <c r="I157" s="187"/>
      <c r="J157" s="187"/>
      <c r="K157" s="187"/>
      <c r="M157" s="29" t="s">
        <v>4959</v>
      </c>
      <c r="N157" s="136"/>
      <c r="O157" s="137"/>
      <c r="P157" s="188"/>
      <c r="Q157" s="85"/>
    </row>
    <row r="158" spans="1:17" x14ac:dyDescent="0.2">
      <c r="M158" s="29" t="s">
        <v>4960</v>
      </c>
      <c r="N158" s="136"/>
      <c r="O158" s="137"/>
      <c r="P158" s="188"/>
      <c r="Q158" s="85"/>
    </row>
    <row r="159" spans="1:17" s="16" customFormat="1" ht="14.25" thickBot="1" x14ac:dyDescent="0.25">
      <c r="A159" s="5"/>
      <c r="B159" s="11" t="s">
        <v>5016</v>
      </c>
      <c r="C159" s="5"/>
      <c r="D159" s="5"/>
      <c r="E159" s="5"/>
      <c r="F159" s="5"/>
      <c r="G159" s="5"/>
      <c r="H159" s="5"/>
      <c r="I159" s="5"/>
      <c r="J159" s="5"/>
      <c r="K159" s="5"/>
      <c r="M159" s="29" t="s">
        <v>4961</v>
      </c>
      <c r="N159" s="189"/>
      <c r="O159" s="190"/>
      <c r="P159" s="191"/>
      <c r="Q159" s="87"/>
    </row>
    <row r="160" spans="1:17" s="16" customFormat="1" ht="3" x14ac:dyDescent="0.2"/>
    <row r="161" spans="2:11" ht="15.75" customHeight="1" thickBot="1" x14ac:dyDescent="0.25">
      <c r="C161" s="165" t="s">
        <v>5017</v>
      </c>
      <c r="D161" s="166"/>
      <c r="E161" s="166"/>
      <c r="F161" s="167"/>
      <c r="G161" s="165" t="s">
        <v>5018</v>
      </c>
      <c r="H161" s="166"/>
      <c r="I161" s="166"/>
      <c r="J161" s="166"/>
      <c r="K161" s="167"/>
    </row>
    <row r="162" spans="2:11" s="12" customFormat="1" ht="15.75" customHeight="1" thickBot="1" x14ac:dyDescent="0.25">
      <c r="B162" s="5"/>
      <c r="C162" s="184"/>
      <c r="D162" s="185"/>
      <c r="E162" s="185"/>
      <c r="F162" s="186"/>
      <c r="G162" s="184"/>
      <c r="H162" s="185"/>
      <c r="I162" s="185"/>
      <c r="J162" s="185"/>
      <c r="K162" s="186"/>
    </row>
    <row r="163" spans="2:11" s="12" customFormat="1" ht="7.5" x14ac:dyDescent="0.2"/>
    <row r="164" spans="2:11" x14ac:dyDescent="0.2">
      <c r="B164" s="11" t="s">
        <v>5019</v>
      </c>
    </row>
    <row r="165" spans="2:11" s="16" customFormat="1" ht="3" x14ac:dyDescent="0.2"/>
    <row r="166" spans="2:11" ht="14.25" thickBot="1" x14ac:dyDescent="0.25">
      <c r="C166" s="170" t="s">
        <v>5021</v>
      </c>
      <c r="D166" s="170"/>
      <c r="E166" s="170"/>
      <c r="F166" s="171" t="s">
        <v>5002</v>
      </c>
      <c r="G166" s="171"/>
      <c r="H166" s="171"/>
      <c r="I166" s="171"/>
    </row>
    <row r="167" spans="2:11" ht="15.75" customHeight="1" x14ac:dyDescent="0.2">
      <c r="C167" s="168" t="s">
        <v>4765</v>
      </c>
      <c r="D167" s="168"/>
      <c r="E167" s="169"/>
      <c r="F167" s="172"/>
      <c r="G167" s="172"/>
      <c r="H167" s="172"/>
      <c r="I167" s="172"/>
    </row>
    <row r="168" spans="2:11" ht="15.75" customHeight="1" x14ac:dyDescent="0.2">
      <c r="C168" s="168" t="s">
        <v>4766</v>
      </c>
      <c r="D168" s="168"/>
      <c r="E168" s="169"/>
      <c r="F168" s="158"/>
      <c r="G168" s="158"/>
      <c r="H168" s="158"/>
      <c r="I168" s="158"/>
    </row>
    <row r="169" spans="2:11" ht="15.75" customHeight="1" x14ac:dyDescent="0.2">
      <c r="C169" s="168" t="s">
        <v>4767</v>
      </c>
      <c r="D169" s="168"/>
      <c r="E169" s="169"/>
      <c r="F169" s="158"/>
      <c r="G169" s="158"/>
      <c r="H169" s="158"/>
      <c r="I169" s="158"/>
    </row>
    <row r="170" spans="2:11" ht="15.75" customHeight="1" x14ac:dyDescent="0.2">
      <c r="C170" s="168" t="s">
        <v>4768</v>
      </c>
      <c r="D170" s="168"/>
      <c r="E170" s="169"/>
      <c r="F170" s="158"/>
      <c r="G170" s="158"/>
      <c r="H170" s="158"/>
      <c r="I170" s="158"/>
    </row>
    <row r="171" spans="2:11" ht="15.75" customHeight="1" x14ac:dyDescent="0.2">
      <c r="C171" s="168" t="s">
        <v>4769</v>
      </c>
      <c r="D171" s="168"/>
      <c r="E171" s="169"/>
      <c r="F171" s="158"/>
      <c r="G171" s="158"/>
      <c r="H171" s="158"/>
      <c r="I171" s="158"/>
    </row>
    <row r="172" spans="2:11" ht="15.75" customHeight="1" x14ac:dyDescent="0.2">
      <c r="C172" s="168" t="s">
        <v>4770</v>
      </c>
      <c r="D172" s="168"/>
      <c r="E172" s="169"/>
      <c r="F172" s="158"/>
      <c r="G172" s="158"/>
      <c r="H172" s="158"/>
      <c r="I172" s="158"/>
    </row>
    <row r="173" spans="2:11" ht="15.75" customHeight="1" x14ac:dyDescent="0.2">
      <c r="C173" s="168" t="s">
        <v>4771</v>
      </c>
      <c r="D173" s="168"/>
      <c r="E173" s="169"/>
      <c r="F173" s="158"/>
      <c r="G173" s="158"/>
      <c r="H173" s="158"/>
      <c r="I173" s="158"/>
    </row>
    <row r="174" spans="2:11" ht="15.75" customHeight="1" x14ac:dyDescent="0.2">
      <c r="C174" s="168" t="s">
        <v>4772</v>
      </c>
      <c r="D174" s="168"/>
      <c r="E174" s="169"/>
      <c r="F174" s="158"/>
      <c r="G174" s="158"/>
      <c r="H174" s="158"/>
      <c r="I174" s="158"/>
    </row>
    <row r="175" spans="2:11" ht="15.75" customHeight="1" thickBot="1" x14ac:dyDescent="0.25">
      <c r="C175" s="168" t="s">
        <v>5020</v>
      </c>
      <c r="D175" s="168"/>
      <c r="E175" s="169"/>
      <c r="F175" s="187"/>
      <c r="G175" s="187"/>
      <c r="H175" s="187"/>
      <c r="I175" s="187"/>
    </row>
    <row r="176" spans="2:11" s="12" customFormat="1" ht="7.5" x14ac:dyDescent="0.2"/>
    <row r="177" spans="1:16" x14ac:dyDescent="0.2">
      <c r="A177" s="11" t="s">
        <v>5073</v>
      </c>
    </row>
    <row r="178" spans="1:16" s="16" customFormat="1" ht="3.75" thickBot="1" x14ac:dyDescent="0.25"/>
    <row r="179" spans="1:16" ht="14.25" thickBot="1" x14ac:dyDescent="0.25">
      <c r="B179" s="82"/>
      <c r="C179" s="27" t="str">
        <f>IF(OR(B179="No",B179="Parcialmente"),"=&gt; Pase a la pregunta 17","")</f>
        <v/>
      </c>
    </row>
    <row r="180" spans="1:16" s="12" customFormat="1" ht="7.5" x14ac:dyDescent="0.2"/>
    <row r="181" spans="1:16" x14ac:dyDescent="0.2">
      <c r="A181" s="11" t="s">
        <v>5074</v>
      </c>
    </row>
    <row r="182" spans="1:16" s="16" customFormat="1" ht="3" x14ac:dyDescent="0.2"/>
    <row r="183" spans="1:16" ht="29.25" thickBot="1" x14ac:dyDescent="0.15">
      <c r="C183" s="174" t="s">
        <v>4922</v>
      </c>
      <c r="D183" s="174"/>
      <c r="E183" s="174"/>
      <c r="F183" s="174"/>
      <c r="G183" s="174"/>
      <c r="H183" s="127" t="s">
        <v>5024</v>
      </c>
      <c r="I183" s="127"/>
      <c r="J183" s="127"/>
      <c r="K183" s="127"/>
      <c r="L183" s="23" t="s">
        <v>5025</v>
      </c>
      <c r="M183" s="23" t="s">
        <v>5026</v>
      </c>
      <c r="N183" s="23" t="s">
        <v>5027</v>
      </c>
      <c r="O183" s="23" t="s">
        <v>5028</v>
      </c>
      <c r="P183" s="23" t="s">
        <v>5222</v>
      </c>
    </row>
    <row r="184" spans="1:16" ht="15" customHeight="1" x14ac:dyDescent="0.2">
      <c r="C184" s="264" t="s">
        <v>5030</v>
      </c>
      <c r="D184" s="265"/>
      <c r="E184" s="265"/>
      <c r="F184" s="265"/>
      <c r="G184" s="266"/>
      <c r="H184" s="133"/>
      <c r="I184" s="134"/>
      <c r="J184" s="134"/>
      <c r="K184" s="135"/>
      <c r="L184" s="88"/>
      <c r="M184" s="88"/>
      <c r="N184" s="88"/>
      <c r="O184" s="88"/>
      <c r="P184" s="88"/>
    </row>
    <row r="185" spans="1:16" ht="15" customHeight="1" x14ac:dyDescent="0.2">
      <c r="C185" s="264" t="s">
        <v>5031</v>
      </c>
      <c r="D185" s="265"/>
      <c r="E185" s="265"/>
      <c r="F185" s="265"/>
      <c r="G185" s="266"/>
      <c r="H185" s="122"/>
      <c r="I185" s="123"/>
      <c r="J185" s="123"/>
      <c r="K185" s="124"/>
      <c r="L185" s="89"/>
      <c r="M185" s="89"/>
      <c r="N185" s="89"/>
      <c r="O185" s="89"/>
      <c r="P185" s="89"/>
    </row>
    <row r="186" spans="1:16" ht="15" customHeight="1" x14ac:dyDescent="0.2">
      <c r="C186" s="264" t="s">
        <v>5032</v>
      </c>
      <c r="D186" s="265"/>
      <c r="E186" s="265"/>
      <c r="F186" s="265"/>
      <c r="G186" s="266"/>
      <c r="H186" s="122"/>
      <c r="I186" s="123"/>
      <c r="J186" s="123"/>
      <c r="K186" s="124"/>
      <c r="L186" s="89"/>
      <c r="M186" s="89"/>
      <c r="N186" s="89"/>
      <c r="O186" s="89"/>
      <c r="P186" s="89"/>
    </row>
    <row r="187" spans="1:16" ht="15" customHeight="1" x14ac:dyDescent="0.2">
      <c r="C187" s="264" t="s">
        <v>5033</v>
      </c>
      <c r="D187" s="265"/>
      <c r="E187" s="265"/>
      <c r="F187" s="265"/>
      <c r="G187" s="266"/>
      <c r="H187" s="122"/>
      <c r="I187" s="123"/>
      <c r="J187" s="123"/>
      <c r="K187" s="124"/>
      <c r="L187" s="89"/>
      <c r="M187" s="89"/>
      <c r="N187" s="89"/>
      <c r="O187" s="89"/>
      <c r="P187" s="89"/>
    </row>
    <row r="188" spans="1:16" ht="15" customHeight="1" thickBot="1" x14ac:dyDescent="0.25">
      <c r="C188" s="264" t="s">
        <v>5034</v>
      </c>
      <c r="D188" s="265"/>
      <c r="E188" s="265"/>
      <c r="F188" s="265"/>
      <c r="G188" s="266"/>
      <c r="H188" s="149"/>
      <c r="I188" s="150"/>
      <c r="J188" s="150"/>
      <c r="K188" s="151"/>
      <c r="L188" s="90"/>
      <c r="M188" s="90"/>
      <c r="N188" s="90"/>
      <c r="O188" s="90"/>
      <c r="P188" s="90"/>
    </row>
    <row r="189" spans="1:16" s="12" customFormat="1" ht="7.5" x14ac:dyDescent="0.2"/>
    <row r="190" spans="1:16" x14ac:dyDescent="0.2">
      <c r="A190" s="11" t="s">
        <v>5075</v>
      </c>
    </row>
    <row r="191" spans="1:16" s="12" customFormat="1" ht="7.5" x14ac:dyDescent="0.2"/>
    <row r="192" spans="1:16" ht="14.25" thickBot="1" x14ac:dyDescent="0.25">
      <c r="C192" s="146" t="s">
        <v>4941</v>
      </c>
      <c r="D192" s="147"/>
      <c r="E192" s="147"/>
      <c r="F192" s="147"/>
      <c r="G192" s="147"/>
      <c r="H192" s="147"/>
      <c r="I192" s="147"/>
      <c r="J192" s="147"/>
      <c r="K192" s="148"/>
      <c r="L192" s="23" t="s">
        <v>5035</v>
      </c>
      <c r="M192" s="146" t="s">
        <v>4941</v>
      </c>
      <c r="N192" s="147"/>
      <c r="O192" s="23" t="s">
        <v>5035</v>
      </c>
    </row>
    <row r="193" spans="3:15" x14ac:dyDescent="0.2">
      <c r="C193" s="116" t="s">
        <v>4942</v>
      </c>
      <c r="D193" s="117"/>
      <c r="E193" s="117"/>
      <c r="F193" s="117"/>
      <c r="G193" s="117"/>
      <c r="H193" s="117"/>
      <c r="I193" s="117"/>
      <c r="J193" s="117"/>
      <c r="K193" s="117"/>
      <c r="L193" s="84"/>
      <c r="M193" s="163" t="s">
        <v>4976</v>
      </c>
      <c r="N193" s="164"/>
      <c r="O193" s="84"/>
    </row>
    <row r="194" spans="3:15" x14ac:dyDescent="0.2">
      <c r="C194" s="114" t="s">
        <v>4964</v>
      </c>
      <c r="D194" s="115"/>
      <c r="E194" s="115"/>
      <c r="F194" s="115"/>
      <c r="G194" s="115"/>
      <c r="H194" s="115"/>
      <c r="I194" s="115"/>
      <c r="J194" s="115"/>
      <c r="K194" s="115"/>
      <c r="L194" s="85"/>
      <c r="M194" s="163" t="s">
        <v>4977</v>
      </c>
      <c r="N194" s="164"/>
      <c r="O194" s="85"/>
    </row>
    <row r="195" spans="3:15" x14ac:dyDescent="0.2">
      <c r="C195" s="114" t="s">
        <v>4965</v>
      </c>
      <c r="D195" s="115"/>
      <c r="E195" s="115"/>
      <c r="F195" s="115"/>
      <c r="G195" s="115"/>
      <c r="H195" s="115"/>
      <c r="I195" s="115"/>
      <c r="J195" s="115"/>
      <c r="K195" s="115"/>
      <c r="L195" s="85"/>
      <c r="M195" s="163" t="s">
        <v>4978</v>
      </c>
      <c r="N195" s="164"/>
      <c r="O195" s="85"/>
    </row>
    <row r="196" spans="3:15" x14ac:dyDescent="0.2">
      <c r="C196" s="114" t="s">
        <v>4966</v>
      </c>
      <c r="D196" s="115"/>
      <c r="E196" s="115"/>
      <c r="F196" s="115"/>
      <c r="G196" s="115"/>
      <c r="H196" s="115"/>
      <c r="I196" s="115"/>
      <c r="J196" s="115"/>
      <c r="K196" s="115"/>
      <c r="L196" s="85"/>
      <c r="M196" s="163" t="s">
        <v>4979</v>
      </c>
      <c r="N196" s="164"/>
      <c r="O196" s="85"/>
    </row>
    <row r="197" spans="3:15" x14ac:dyDescent="0.2">
      <c r="C197" s="114" t="s">
        <v>4967</v>
      </c>
      <c r="D197" s="115"/>
      <c r="E197" s="115"/>
      <c r="F197" s="115"/>
      <c r="G197" s="115"/>
      <c r="H197" s="115"/>
      <c r="I197" s="115"/>
      <c r="J197" s="115"/>
      <c r="K197" s="115"/>
      <c r="L197" s="85"/>
      <c r="M197" s="163" t="s">
        <v>4980</v>
      </c>
      <c r="N197" s="164"/>
      <c r="O197" s="85"/>
    </row>
    <row r="198" spans="3:15" x14ac:dyDescent="0.2">
      <c r="C198" s="114" t="s">
        <v>4968</v>
      </c>
      <c r="D198" s="115"/>
      <c r="E198" s="115"/>
      <c r="F198" s="115"/>
      <c r="G198" s="115"/>
      <c r="H198" s="115"/>
      <c r="I198" s="115"/>
      <c r="J198" s="115"/>
      <c r="K198" s="115"/>
      <c r="L198" s="85"/>
      <c r="M198" s="163" t="s">
        <v>4981</v>
      </c>
      <c r="N198" s="164"/>
      <c r="O198" s="85"/>
    </row>
    <row r="199" spans="3:15" x14ac:dyDescent="0.2">
      <c r="C199" s="114" t="s">
        <v>4969</v>
      </c>
      <c r="D199" s="115"/>
      <c r="E199" s="115"/>
      <c r="F199" s="115"/>
      <c r="G199" s="115"/>
      <c r="H199" s="115"/>
      <c r="I199" s="115"/>
      <c r="J199" s="115"/>
      <c r="K199" s="115"/>
      <c r="L199" s="85"/>
      <c r="M199" s="163" t="s">
        <v>4982</v>
      </c>
      <c r="N199" s="164"/>
      <c r="O199" s="85"/>
    </row>
    <row r="200" spans="3:15" x14ac:dyDescent="0.2">
      <c r="C200" s="114" t="s">
        <v>4970</v>
      </c>
      <c r="D200" s="115"/>
      <c r="E200" s="115"/>
      <c r="F200" s="115"/>
      <c r="G200" s="115"/>
      <c r="H200" s="115"/>
      <c r="I200" s="115"/>
      <c r="J200" s="115"/>
      <c r="K200" s="115"/>
      <c r="L200" s="85"/>
      <c r="M200" s="163" t="s">
        <v>4983</v>
      </c>
      <c r="N200" s="164"/>
      <c r="O200" s="85"/>
    </row>
    <row r="201" spans="3:15" x14ac:dyDescent="0.2">
      <c r="C201" s="114" t="s">
        <v>4971</v>
      </c>
      <c r="D201" s="115"/>
      <c r="E201" s="115"/>
      <c r="F201" s="115"/>
      <c r="G201" s="115"/>
      <c r="H201" s="115"/>
      <c r="I201" s="115"/>
      <c r="J201" s="115"/>
      <c r="K201" s="115"/>
      <c r="L201" s="85"/>
      <c r="M201" s="163" t="s">
        <v>4984</v>
      </c>
      <c r="N201" s="164"/>
      <c r="O201" s="85"/>
    </row>
    <row r="202" spans="3:15" x14ac:dyDescent="0.2">
      <c r="C202" s="114" t="s">
        <v>4972</v>
      </c>
      <c r="D202" s="115"/>
      <c r="E202" s="115"/>
      <c r="F202" s="115"/>
      <c r="G202" s="115"/>
      <c r="H202" s="115"/>
      <c r="I202" s="115"/>
      <c r="J202" s="115"/>
      <c r="K202" s="115"/>
      <c r="L202" s="85"/>
      <c r="M202" s="163" t="s">
        <v>4985</v>
      </c>
      <c r="N202" s="164"/>
      <c r="O202" s="85"/>
    </row>
    <row r="203" spans="3:15" x14ac:dyDescent="0.2">
      <c r="C203" s="114" t="s">
        <v>4973</v>
      </c>
      <c r="D203" s="115"/>
      <c r="E203" s="115"/>
      <c r="F203" s="115"/>
      <c r="G203" s="115"/>
      <c r="H203" s="115"/>
      <c r="I203" s="115"/>
      <c r="J203" s="115"/>
      <c r="K203" s="115"/>
      <c r="L203" s="85"/>
      <c r="M203" s="163" t="s">
        <v>5219</v>
      </c>
      <c r="N203" s="164"/>
      <c r="O203" s="85"/>
    </row>
    <row r="204" spans="3:15" x14ac:dyDescent="0.2">
      <c r="C204" s="114" t="s">
        <v>4974</v>
      </c>
      <c r="D204" s="115"/>
      <c r="E204" s="115"/>
      <c r="F204" s="115"/>
      <c r="G204" s="115"/>
      <c r="H204" s="115"/>
      <c r="I204" s="115"/>
      <c r="J204" s="115"/>
      <c r="K204" s="115"/>
      <c r="L204" s="85"/>
      <c r="M204" s="163" t="s">
        <v>4987</v>
      </c>
      <c r="N204" s="164"/>
      <c r="O204" s="85"/>
    </row>
    <row r="205" spans="3:15" ht="14.25" thickBot="1" x14ac:dyDescent="0.25">
      <c r="C205" s="114" t="s">
        <v>4975</v>
      </c>
      <c r="D205" s="115"/>
      <c r="E205" s="115"/>
      <c r="F205" s="115"/>
      <c r="G205" s="115"/>
      <c r="H205" s="115"/>
      <c r="I205" s="115"/>
      <c r="J205" s="115"/>
      <c r="K205" s="115"/>
      <c r="L205" s="87"/>
      <c r="M205" s="163" t="s">
        <v>4988</v>
      </c>
      <c r="N205" s="164"/>
      <c r="O205" s="85"/>
    </row>
    <row r="206" spans="3:15" ht="15.75" customHeight="1" thickBot="1" x14ac:dyDescent="0.25">
      <c r="L206" s="39" t="s">
        <v>4962</v>
      </c>
      <c r="M206" s="161"/>
      <c r="N206" s="162"/>
      <c r="O206" s="87"/>
    </row>
    <row r="207" spans="3:15" s="24" customFormat="1" ht="9" x14ac:dyDescent="0.2">
      <c r="M207" s="159" t="s">
        <v>4990</v>
      </c>
      <c r="N207" s="160"/>
    </row>
    <row r="208" spans="3:15" x14ac:dyDescent="0.2"/>
    <row r="209" spans="1:18" x14ac:dyDescent="0.2">
      <c r="A209" s="36" t="s">
        <v>5037</v>
      </c>
      <c r="B209" s="36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</row>
    <row r="210" spans="1:18" s="12" customFormat="1" ht="7.5" x14ac:dyDescent="0.2"/>
    <row r="211" spans="1:18" x14ac:dyDescent="0.2">
      <c r="A211" s="11" t="s">
        <v>5076</v>
      </c>
    </row>
    <row r="212" spans="1:18" x14ac:dyDescent="0.2">
      <c r="B212" s="11" t="s">
        <v>5077</v>
      </c>
      <c r="N212" s="40" t="s">
        <v>5223</v>
      </c>
    </row>
    <row r="213" spans="1:18" x14ac:dyDescent="0.2">
      <c r="B213" s="11" t="s">
        <v>5078</v>
      </c>
      <c r="N213" s="40" t="s">
        <v>5080</v>
      </c>
    </row>
    <row r="214" spans="1:18" x14ac:dyDescent="0.2">
      <c r="B214" s="11" t="s">
        <v>5079</v>
      </c>
    </row>
    <row r="215" spans="1:18" x14ac:dyDescent="0.2">
      <c r="C215" s="27"/>
    </row>
    <row r="216" spans="1:18" s="12" customFormat="1" ht="7.5" x14ac:dyDescent="0.2"/>
    <row r="217" spans="1:18" ht="47.25" thickBot="1" x14ac:dyDescent="0.15">
      <c r="C217" s="146" t="s">
        <v>4941</v>
      </c>
      <c r="D217" s="147"/>
      <c r="E217" s="147"/>
      <c r="F217" s="147"/>
      <c r="G217" s="147"/>
      <c r="H217" s="147"/>
      <c r="I217" s="147"/>
      <c r="J217" s="147"/>
      <c r="K217" s="148"/>
      <c r="L217" s="23" t="s">
        <v>5081</v>
      </c>
      <c r="M217" s="23" t="s">
        <v>5082</v>
      </c>
      <c r="N217" s="23" t="s">
        <v>5083</v>
      </c>
      <c r="O217" s="130" t="s">
        <v>5084</v>
      </c>
      <c r="P217" s="131"/>
      <c r="Q217" s="132"/>
    </row>
    <row r="218" spans="1:18" ht="15.75" customHeight="1" x14ac:dyDescent="0.2">
      <c r="C218" s="116" t="s">
        <v>4942</v>
      </c>
      <c r="D218" s="117"/>
      <c r="E218" s="117"/>
      <c r="F218" s="117"/>
      <c r="G218" s="117"/>
      <c r="H218" s="117"/>
      <c r="I218" s="117"/>
      <c r="J218" s="117"/>
      <c r="K218" s="117"/>
      <c r="L218" s="84"/>
      <c r="M218" s="84"/>
      <c r="N218" s="91"/>
      <c r="O218" s="133"/>
      <c r="P218" s="134"/>
      <c r="Q218" s="135"/>
    </row>
    <row r="219" spans="1:18" x14ac:dyDescent="0.2">
      <c r="C219" s="114" t="s">
        <v>4964</v>
      </c>
      <c r="D219" s="115"/>
      <c r="E219" s="115"/>
      <c r="F219" s="115"/>
      <c r="G219" s="115"/>
      <c r="H219" s="115"/>
      <c r="I219" s="115"/>
      <c r="J219" s="115"/>
      <c r="K219" s="115"/>
      <c r="L219" s="85"/>
      <c r="M219" s="85"/>
      <c r="N219" s="92"/>
      <c r="O219" s="122"/>
      <c r="P219" s="123"/>
      <c r="Q219" s="124"/>
    </row>
    <row r="220" spans="1:18" x14ac:dyDescent="0.2">
      <c r="C220" s="114" t="s">
        <v>4965</v>
      </c>
      <c r="D220" s="115"/>
      <c r="E220" s="115"/>
      <c r="F220" s="115"/>
      <c r="G220" s="115"/>
      <c r="H220" s="115"/>
      <c r="I220" s="115"/>
      <c r="J220" s="115"/>
      <c r="K220" s="115"/>
      <c r="L220" s="85"/>
      <c r="M220" s="85"/>
      <c r="N220" s="92"/>
      <c r="O220" s="122"/>
      <c r="P220" s="123"/>
      <c r="Q220" s="124"/>
    </row>
    <row r="221" spans="1:18" x14ac:dyDescent="0.2">
      <c r="C221" s="114" t="s">
        <v>4966</v>
      </c>
      <c r="D221" s="115"/>
      <c r="E221" s="115"/>
      <c r="F221" s="115"/>
      <c r="G221" s="115"/>
      <c r="H221" s="115"/>
      <c r="I221" s="115"/>
      <c r="J221" s="115"/>
      <c r="K221" s="115"/>
      <c r="L221" s="85"/>
      <c r="M221" s="85"/>
      <c r="N221" s="92"/>
      <c r="O221" s="122"/>
      <c r="P221" s="123"/>
      <c r="Q221" s="124"/>
    </row>
    <row r="222" spans="1:18" x14ac:dyDescent="0.2">
      <c r="C222" s="114" t="s">
        <v>4967</v>
      </c>
      <c r="D222" s="115"/>
      <c r="E222" s="115"/>
      <c r="F222" s="115"/>
      <c r="G222" s="115"/>
      <c r="H222" s="115"/>
      <c r="I222" s="115"/>
      <c r="J222" s="115"/>
      <c r="K222" s="115"/>
      <c r="L222" s="85"/>
      <c r="M222" s="85"/>
      <c r="N222" s="92"/>
      <c r="O222" s="122"/>
      <c r="P222" s="123"/>
      <c r="Q222" s="124"/>
    </row>
    <row r="223" spans="1:18" x14ac:dyDescent="0.2">
      <c r="C223" s="114" t="s">
        <v>4968</v>
      </c>
      <c r="D223" s="115"/>
      <c r="E223" s="115"/>
      <c r="F223" s="115"/>
      <c r="G223" s="115"/>
      <c r="H223" s="115"/>
      <c r="I223" s="115"/>
      <c r="J223" s="115"/>
      <c r="K223" s="115"/>
      <c r="L223" s="85"/>
      <c r="M223" s="85"/>
      <c r="N223" s="92"/>
      <c r="O223" s="122"/>
      <c r="P223" s="123"/>
      <c r="Q223" s="124"/>
    </row>
    <row r="224" spans="1:18" x14ac:dyDescent="0.2">
      <c r="C224" s="114" t="s">
        <v>4969</v>
      </c>
      <c r="D224" s="115"/>
      <c r="E224" s="115"/>
      <c r="F224" s="115"/>
      <c r="G224" s="115"/>
      <c r="H224" s="115"/>
      <c r="I224" s="115"/>
      <c r="J224" s="115"/>
      <c r="K224" s="115"/>
      <c r="L224" s="85"/>
      <c r="M224" s="85"/>
      <c r="N224" s="92"/>
      <c r="O224" s="122"/>
      <c r="P224" s="123"/>
      <c r="Q224" s="124"/>
    </row>
    <row r="225" spans="3:18" x14ac:dyDescent="0.2">
      <c r="C225" s="114" t="s">
        <v>4970</v>
      </c>
      <c r="D225" s="115"/>
      <c r="E225" s="115"/>
      <c r="F225" s="115"/>
      <c r="G225" s="115"/>
      <c r="H225" s="115"/>
      <c r="I225" s="115"/>
      <c r="J225" s="115"/>
      <c r="K225" s="115"/>
      <c r="L225" s="85"/>
      <c r="M225" s="85"/>
      <c r="N225" s="92"/>
      <c r="O225" s="122"/>
      <c r="P225" s="123"/>
      <c r="Q225" s="124"/>
    </row>
    <row r="226" spans="3:18" x14ac:dyDescent="0.2">
      <c r="C226" s="114" t="s">
        <v>4971</v>
      </c>
      <c r="D226" s="115"/>
      <c r="E226" s="115"/>
      <c r="F226" s="115"/>
      <c r="G226" s="115"/>
      <c r="H226" s="115"/>
      <c r="I226" s="115"/>
      <c r="J226" s="115"/>
      <c r="K226" s="115"/>
      <c r="L226" s="85"/>
      <c r="M226" s="85"/>
      <c r="N226" s="92"/>
      <c r="O226" s="122"/>
      <c r="P226" s="123"/>
      <c r="Q226" s="124"/>
    </row>
    <row r="227" spans="3:18" x14ac:dyDescent="0.2">
      <c r="C227" s="114" t="s">
        <v>4972</v>
      </c>
      <c r="D227" s="115"/>
      <c r="E227" s="115"/>
      <c r="F227" s="115"/>
      <c r="G227" s="115"/>
      <c r="H227" s="115"/>
      <c r="I227" s="115"/>
      <c r="J227" s="115"/>
      <c r="K227" s="115"/>
      <c r="L227" s="85"/>
      <c r="M227" s="85"/>
      <c r="N227" s="92"/>
      <c r="O227" s="122"/>
      <c r="P227" s="123"/>
      <c r="Q227" s="124"/>
    </row>
    <row r="228" spans="3:18" x14ac:dyDescent="0.2">
      <c r="C228" s="114" t="s">
        <v>4973</v>
      </c>
      <c r="D228" s="115"/>
      <c r="E228" s="115"/>
      <c r="F228" s="115"/>
      <c r="G228" s="115"/>
      <c r="H228" s="115"/>
      <c r="I228" s="115"/>
      <c r="J228" s="115"/>
      <c r="K228" s="115"/>
      <c r="L228" s="85"/>
      <c r="M228" s="85"/>
      <c r="N228" s="92"/>
      <c r="O228" s="122"/>
      <c r="P228" s="123"/>
      <c r="Q228" s="124"/>
    </row>
    <row r="229" spans="3:18" x14ac:dyDescent="0.2">
      <c r="C229" s="114" t="s">
        <v>4974</v>
      </c>
      <c r="D229" s="115"/>
      <c r="E229" s="115"/>
      <c r="F229" s="115"/>
      <c r="G229" s="115"/>
      <c r="H229" s="115"/>
      <c r="I229" s="115"/>
      <c r="J229" s="115"/>
      <c r="K229" s="115"/>
      <c r="L229" s="85"/>
      <c r="M229" s="85"/>
      <c r="N229" s="92"/>
      <c r="O229" s="122"/>
      <c r="P229" s="123"/>
      <c r="Q229" s="124"/>
    </row>
    <row r="230" spans="3:18" x14ac:dyDescent="0.2">
      <c r="C230" s="114" t="s">
        <v>4975</v>
      </c>
      <c r="D230" s="115"/>
      <c r="E230" s="115"/>
      <c r="F230" s="115"/>
      <c r="G230" s="115"/>
      <c r="H230" s="115"/>
      <c r="I230" s="115"/>
      <c r="J230" s="115"/>
      <c r="K230" s="115"/>
      <c r="L230" s="85"/>
      <c r="M230" s="85"/>
      <c r="N230" s="92"/>
      <c r="O230" s="122"/>
      <c r="P230" s="123"/>
      <c r="Q230" s="124"/>
    </row>
    <row r="231" spans="3:18" x14ac:dyDescent="0.2">
      <c r="C231" s="116" t="s">
        <v>4976</v>
      </c>
      <c r="D231" s="117"/>
      <c r="E231" s="117"/>
      <c r="F231" s="117"/>
      <c r="G231" s="117"/>
      <c r="H231" s="117"/>
      <c r="I231" s="117"/>
      <c r="J231" s="117"/>
      <c r="K231" s="117"/>
      <c r="L231" s="85"/>
      <c r="M231" s="85"/>
      <c r="N231" s="92"/>
      <c r="O231" s="122"/>
      <c r="P231" s="123"/>
      <c r="Q231" s="124"/>
    </row>
    <row r="232" spans="3:18" x14ac:dyDescent="0.2">
      <c r="C232" s="114" t="s">
        <v>4977</v>
      </c>
      <c r="D232" s="115"/>
      <c r="E232" s="115"/>
      <c r="F232" s="115"/>
      <c r="G232" s="115"/>
      <c r="H232" s="115"/>
      <c r="I232" s="115"/>
      <c r="J232" s="115"/>
      <c r="K232" s="115"/>
      <c r="L232" s="85"/>
      <c r="M232" s="85"/>
      <c r="N232" s="92"/>
      <c r="O232" s="122"/>
      <c r="P232" s="123"/>
      <c r="Q232" s="124"/>
    </row>
    <row r="233" spans="3:18" x14ac:dyDescent="0.2">
      <c r="C233" s="114" t="s">
        <v>4978</v>
      </c>
      <c r="D233" s="115"/>
      <c r="E233" s="115"/>
      <c r="F233" s="115"/>
      <c r="G233" s="115"/>
      <c r="H233" s="115"/>
      <c r="I233" s="115"/>
      <c r="J233" s="115"/>
      <c r="K233" s="115"/>
      <c r="L233" s="85"/>
      <c r="M233" s="85"/>
      <c r="N233" s="92"/>
      <c r="O233" s="122"/>
      <c r="P233" s="123"/>
      <c r="Q233" s="124"/>
    </row>
    <row r="234" spans="3:18" x14ac:dyDescent="0.2">
      <c r="C234" s="114" t="s">
        <v>4979</v>
      </c>
      <c r="D234" s="115"/>
      <c r="E234" s="115"/>
      <c r="F234" s="115"/>
      <c r="G234" s="115"/>
      <c r="H234" s="115"/>
      <c r="I234" s="115"/>
      <c r="J234" s="115"/>
      <c r="K234" s="115"/>
      <c r="L234" s="85"/>
      <c r="M234" s="85"/>
      <c r="N234" s="92"/>
      <c r="O234" s="122"/>
      <c r="P234" s="123"/>
      <c r="Q234" s="124"/>
      <c r="R234" s="69"/>
    </row>
    <row r="235" spans="3:18" x14ac:dyDescent="0.2">
      <c r="C235" s="114" t="s">
        <v>4980</v>
      </c>
      <c r="D235" s="115"/>
      <c r="E235" s="115"/>
      <c r="F235" s="115"/>
      <c r="G235" s="115"/>
      <c r="H235" s="115"/>
      <c r="I235" s="115"/>
      <c r="J235" s="115"/>
      <c r="K235" s="115"/>
      <c r="L235" s="85"/>
      <c r="M235" s="85"/>
      <c r="N235" s="92"/>
      <c r="O235" s="122"/>
      <c r="P235" s="123"/>
      <c r="Q235" s="124"/>
    </row>
    <row r="236" spans="3:18" x14ac:dyDescent="0.2">
      <c r="C236" s="114" t="s">
        <v>4981</v>
      </c>
      <c r="D236" s="115"/>
      <c r="E236" s="115"/>
      <c r="F236" s="115"/>
      <c r="G236" s="115"/>
      <c r="H236" s="115"/>
      <c r="I236" s="115"/>
      <c r="J236" s="115"/>
      <c r="K236" s="115"/>
      <c r="L236" s="85"/>
      <c r="M236" s="85"/>
      <c r="N236" s="92"/>
      <c r="O236" s="122"/>
      <c r="P236" s="123"/>
      <c r="Q236" s="124"/>
    </row>
    <row r="237" spans="3:18" x14ac:dyDescent="0.2">
      <c r="C237" s="114" t="s">
        <v>4982</v>
      </c>
      <c r="D237" s="115"/>
      <c r="E237" s="115"/>
      <c r="F237" s="115"/>
      <c r="G237" s="115"/>
      <c r="H237" s="115"/>
      <c r="I237" s="115"/>
      <c r="J237" s="115"/>
      <c r="K237" s="115"/>
      <c r="L237" s="85"/>
      <c r="M237" s="85"/>
      <c r="N237" s="92"/>
      <c r="O237" s="122"/>
      <c r="P237" s="123"/>
      <c r="Q237" s="124"/>
    </row>
    <row r="238" spans="3:18" x14ac:dyDescent="0.2">
      <c r="C238" s="114" t="s">
        <v>4983</v>
      </c>
      <c r="D238" s="115"/>
      <c r="E238" s="115"/>
      <c r="F238" s="115"/>
      <c r="G238" s="115"/>
      <c r="H238" s="115"/>
      <c r="I238" s="115"/>
      <c r="J238" s="115"/>
      <c r="K238" s="115"/>
      <c r="L238" s="85"/>
      <c r="M238" s="85"/>
      <c r="N238" s="92"/>
      <c r="O238" s="122"/>
      <c r="P238" s="123"/>
      <c r="Q238" s="124"/>
    </row>
    <row r="239" spans="3:18" x14ac:dyDescent="0.2">
      <c r="C239" s="114" t="s">
        <v>4984</v>
      </c>
      <c r="D239" s="115"/>
      <c r="E239" s="115"/>
      <c r="F239" s="115"/>
      <c r="G239" s="115"/>
      <c r="H239" s="115"/>
      <c r="I239" s="115"/>
      <c r="J239" s="115"/>
      <c r="K239" s="115"/>
      <c r="L239" s="85"/>
      <c r="M239" s="85"/>
      <c r="N239" s="92"/>
      <c r="O239" s="122"/>
      <c r="P239" s="123"/>
      <c r="Q239" s="124"/>
    </row>
    <row r="240" spans="3:18" x14ac:dyDescent="0.2">
      <c r="C240" s="114" t="s">
        <v>4985</v>
      </c>
      <c r="D240" s="115"/>
      <c r="E240" s="115"/>
      <c r="F240" s="115"/>
      <c r="G240" s="115"/>
      <c r="H240" s="115"/>
      <c r="I240" s="115"/>
      <c r="J240" s="115"/>
      <c r="K240" s="115"/>
      <c r="L240" s="85"/>
      <c r="M240" s="85"/>
      <c r="N240" s="92"/>
      <c r="O240" s="122"/>
      <c r="P240" s="123"/>
      <c r="Q240" s="124"/>
    </row>
    <row r="241" spans="1:17" x14ac:dyDescent="0.2">
      <c r="C241" s="114" t="s">
        <v>5219</v>
      </c>
      <c r="D241" s="115"/>
      <c r="E241" s="115"/>
      <c r="F241" s="115"/>
      <c r="G241" s="115"/>
      <c r="H241" s="115"/>
      <c r="I241" s="115"/>
      <c r="J241" s="115"/>
      <c r="K241" s="115"/>
      <c r="L241" s="85"/>
      <c r="M241" s="85"/>
      <c r="N241" s="92"/>
      <c r="O241" s="122"/>
      <c r="P241" s="123"/>
      <c r="Q241" s="124"/>
    </row>
    <row r="242" spans="1:17" x14ac:dyDescent="0.2">
      <c r="C242" s="114" t="s">
        <v>4987</v>
      </c>
      <c r="D242" s="115"/>
      <c r="E242" s="115"/>
      <c r="F242" s="115"/>
      <c r="G242" s="115"/>
      <c r="H242" s="115"/>
      <c r="I242" s="115"/>
      <c r="J242" s="115"/>
      <c r="K242" s="115"/>
      <c r="L242" s="85"/>
      <c r="M242" s="85"/>
      <c r="N242" s="92"/>
      <c r="O242" s="122"/>
      <c r="P242" s="123"/>
      <c r="Q242" s="124"/>
    </row>
    <row r="243" spans="1:17" x14ac:dyDescent="0.2">
      <c r="C243" s="114" t="s">
        <v>4988</v>
      </c>
      <c r="D243" s="115"/>
      <c r="E243" s="115"/>
      <c r="F243" s="115"/>
      <c r="G243" s="115"/>
      <c r="H243" s="115"/>
      <c r="I243" s="115"/>
      <c r="J243" s="115"/>
      <c r="K243" s="115"/>
      <c r="L243" s="85"/>
      <c r="M243" s="85"/>
      <c r="N243" s="92"/>
      <c r="O243" s="122"/>
      <c r="P243" s="123"/>
      <c r="Q243" s="124"/>
    </row>
    <row r="244" spans="1:17" ht="14.25" thickBot="1" x14ac:dyDescent="0.25">
      <c r="C244" s="25" t="s">
        <v>4962</v>
      </c>
      <c r="D244" s="138"/>
      <c r="E244" s="138"/>
      <c r="F244" s="138"/>
      <c r="G244" s="138"/>
      <c r="H244" s="138"/>
      <c r="I244" s="138"/>
      <c r="J244" s="138"/>
      <c r="K244" s="138"/>
      <c r="L244" s="87"/>
      <c r="M244" s="87"/>
      <c r="N244" s="93"/>
      <c r="O244" s="149"/>
      <c r="P244" s="150"/>
      <c r="Q244" s="151"/>
    </row>
    <row r="245" spans="1:17" s="24" customFormat="1" ht="9" x14ac:dyDescent="0.2">
      <c r="C245" s="141" t="s">
        <v>5052</v>
      </c>
      <c r="D245" s="142"/>
      <c r="E245" s="142"/>
      <c r="F245" s="142"/>
      <c r="G245" s="142"/>
      <c r="H245" s="142"/>
      <c r="I245" s="142"/>
      <c r="J245" s="142"/>
      <c r="K245" s="143"/>
    </row>
    <row r="246" spans="1:17" x14ac:dyDescent="0.2"/>
    <row r="247" spans="1:17" x14ac:dyDescent="0.2">
      <c r="A247" s="11" t="s">
        <v>5085</v>
      </c>
      <c r="B247" s="11"/>
    </row>
    <row r="248" spans="1:17" s="12" customFormat="1" ht="7.5" x14ac:dyDescent="0.2"/>
    <row r="249" spans="1:17" ht="20.25" thickBot="1" x14ac:dyDescent="0.15">
      <c r="C249" s="146" t="s">
        <v>4941</v>
      </c>
      <c r="D249" s="147"/>
      <c r="E249" s="147"/>
      <c r="F249" s="147"/>
      <c r="G249" s="147"/>
      <c r="H249" s="147"/>
      <c r="I249" s="147"/>
      <c r="J249" s="147"/>
      <c r="K249" s="148"/>
      <c r="L249" s="23" t="s">
        <v>5038</v>
      </c>
      <c r="M249" s="23" t="s">
        <v>5039</v>
      </c>
    </row>
    <row r="250" spans="1:17" ht="14.25" thickBot="1" x14ac:dyDescent="0.25">
      <c r="C250" s="116" t="s">
        <v>4942</v>
      </c>
      <c r="D250" s="117"/>
      <c r="E250" s="117"/>
      <c r="F250" s="117"/>
      <c r="G250" s="117"/>
      <c r="H250" s="117"/>
      <c r="I250" s="117"/>
      <c r="J250" s="117"/>
      <c r="K250" s="117"/>
      <c r="L250" s="82"/>
      <c r="M250" s="82"/>
    </row>
    <row r="251" spans="1:17" ht="14.25" thickBot="1" x14ac:dyDescent="0.25">
      <c r="C251" s="114" t="s">
        <v>4964</v>
      </c>
      <c r="D251" s="115"/>
      <c r="E251" s="115"/>
      <c r="F251" s="115"/>
      <c r="G251" s="115"/>
      <c r="H251" s="115"/>
      <c r="I251" s="115"/>
      <c r="J251" s="115"/>
      <c r="K251" s="115"/>
      <c r="L251" s="82"/>
      <c r="M251" s="82"/>
    </row>
    <row r="252" spans="1:17" ht="14.25" thickBot="1" x14ac:dyDescent="0.25">
      <c r="C252" s="114" t="s">
        <v>4965</v>
      </c>
      <c r="D252" s="115"/>
      <c r="E252" s="115"/>
      <c r="F252" s="115"/>
      <c r="G252" s="115"/>
      <c r="H252" s="115"/>
      <c r="I252" s="115"/>
      <c r="J252" s="115"/>
      <c r="K252" s="115"/>
      <c r="L252" s="82"/>
      <c r="M252" s="82"/>
    </row>
    <row r="253" spans="1:17" ht="14.25" thickBot="1" x14ac:dyDescent="0.25">
      <c r="C253" s="114" t="s">
        <v>4966</v>
      </c>
      <c r="D253" s="115"/>
      <c r="E253" s="115"/>
      <c r="F253" s="115"/>
      <c r="G253" s="115"/>
      <c r="H253" s="115"/>
      <c r="I253" s="115"/>
      <c r="J253" s="115"/>
      <c r="K253" s="115"/>
      <c r="L253" s="82"/>
      <c r="M253" s="82"/>
    </row>
    <row r="254" spans="1:17" ht="14.25" thickBot="1" x14ac:dyDescent="0.25">
      <c r="C254" s="114" t="s">
        <v>4967</v>
      </c>
      <c r="D254" s="115"/>
      <c r="E254" s="115"/>
      <c r="F254" s="115"/>
      <c r="G254" s="115"/>
      <c r="H254" s="115"/>
      <c r="I254" s="115"/>
      <c r="J254" s="115"/>
      <c r="K254" s="115"/>
      <c r="L254" s="82"/>
      <c r="M254" s="82"/>
    </row>
    <row r="255" spans="1:17" ht="14.25" thickBot="1" x14ac:dyDescent="0.25">
      <c r="C255" s="114" t="s">
        <v>4968</v>
      </c>
      <c r="D255" s="115"/>
      <c r="E255" s="115"/>
      <c r="F255" s="115"/>
      <c r="G255" s="115"/>
      <c r="H255" s="115"/>
      <c r="I255" s="115"/>
      <c r="J255" s="115"/>
      <c r="K255" s="115"/>
      <c r="L255" s="82"/>
      <c r="M255" s="82"/>
    </row>
    <row r="256" spans="1:17" ht="14.25" thickBot="1" x14ac:dyDescent="0.25">
      <c r="C256" s="114" t="s">
        <v>4969</v>
      </c>
      <c r="D256" s="115"/>
      <c r="E256" s="115"/>
      <c r="F256" s="115"/>
      <c r="G256" s="115"/>
      <c r="H256" s="115"/>
      <c r="I256" s="115"/>
      <c r="J256" s="115"/>
      <c r="K256" s="115"/>
      <c r="L256" s="82"/>
      <c r="M256" s="82"/>
    </row>
    <row r="257" spans="3:13" ht="14.25" thickBot="1" x14ac:dyDescent="0.25">
      <c r="C257" s="114" t="s">
        <v>4970</v>
      </c>
      <c r="D257" s="115"/>
      <c r="E257" s="115"/>
      <c r="F257" s="115"/>
      <c r="G257" s="115"/>
      <c r="H257" s="115"/>
      <c r="I257" s="115"/>
      <c r="J257" s="115"/>
      <c r="K257" s="115"/>
      <c r="L257" s="82"/>
      <c r="M257" s="82"/>
    </row>
    <row r="258" spans="3:13" ht="14.25" thickBot="1" x14ac:dyDescent="0.25">
      <c r="C258" s="114" t="s">
        <v>4971</v>
      </c>
      <c r="D258" s="115"/>
      <c r="E258" s="115"/>
      <c r="F258" s="115"/>
      <c r="G258" s="115"/>
      <c r="H258" s="115"/>
      <c r="I258" s="115"/>
      <c r="J258" s="115"/>
      <c r="K258" s="115"/>
      <c r="L258" s="82"/>
      <c r="M258" s="82"/>
    </row>
    <row r="259" spans="3:13" ht="14.25" thickBot="1" x14ac:dyDescent="0.25">
      <c r="C259" s="114" t="s">
        <v>4972</v>
      </c>
      <c r="D259" s="115"/>
      <c r="E259" s="115"/>
      <c r="F259" s="115"/>
      <c r="G259" s="115"/>
      <c r="H259" s="115"/>
      <c r="I259" s="115"/>
      <c r="J259" s="115"/>
      <c r="K259" s="115"/>
      <c r="L259" s="82"/>
      <c r="M259" s="82"/>
    </row>
    <row r="260" spans="3:13" ht="14.25" thickBot="1" x14ac:dyDescent="0.25">
      <c r="C260" s="114" t="s">
        <v>4973</v>
      </c>
      <c r="D260" s="115"/>
      <c r="E260" s="115"/>
      <c r="F260" s="115"/>
      <c r="G260" s="115"/>
      <c r="H260" s="115"/>
      <c r="I260" s="115"/>
      <c r="J260" s="115"/>
      <c r="K260" s="115"/>
      <c r="L260" s="82"/>
      <c r="M260" s="82"/>
    </row>
    <row r="261" spans="3:13" ht="14.25" thickBot="1" x14ac:dyDescent="0.25">
      <c r="C261" s="114" t="s">
        <v>4974</v>
      </c>
      <c r="D261" s="115"/>
      <c r="E261" s="115"/>
      <c r="F261" s="115"/>
      <c r="G261" s="115"/>
      <c r="H261" s="115"/>
      <c r="I261" s="115"/>
      <c r="J261" s="115"/>
      <c r="K261" s="115"/>
      <c r="L261" s="82"/>
      <c r="M261" s="82"/>
    </row>
    <row r="262" spans="3:13" ht="14.25" thickBot="1" x14ac:dyDescent="0.25">
      <c r="C262" s="114" t="s">
        <v>4975</v>
      </c>
      <c r="D262" s="115"/>
      <c r="E262" s="115"/>
      <c r="F262" s="115"/>
      <c r="G262" s="115"/>
      <c r="H262" s="115"/>
      <c r="I262" s="115"/>
      <c r="J262" s="115"/>
      <c r="K262" s="115"/>
      <c r="L262" s="82"/>
      <c r="M262" s="82"/>
    </row>
    <row r="263" spans="3:13" ht="14.25" thickBot="1" x14ac:dyDescent="0.25">
      <c r="C263" s="116" t="s">
        <v>4976</v>
      </c>
      <c r="D263" s="117"/>
      <c r="E263" s="117"/>
      <c r="F263" s="117"/>
      <c r="G263" s="117"/>
      <c r="H263" s="117"/>
      <c r="I263" s="117"/>
      <c r="J263" s="117"/>
      <c r="K263" s="117"/>
      <c r="L263" s="82"/>
      <c r="M263" s="82"/>
    </row>
    <row r="264" spans="3:13" ht="14.25" thickBot="1" x14ac:dyDescent="0.25">
      <c r="C264" s="114" t="s">
        <v>4977</v>
      </c>
      <c r="D264" s="115"/>
      <c r="E264" s="115"/>
      <c r="F264" s="115"/>
      <c r="G264" s="115"/>
      <c r="H264" s="115"/>
      <c r="I264" s="115"/>
      <c r="J264" s="115"/>
      <c r="K264" s="115"/>
      <c r="L264" s="82"/>
      <c r="M264" s="82"/>
    </row>
    <row r="265" spans="3:13" ht="14.25" thickBot="1" x14ac:dyDescent="0.25">
      <c r="C265" s="114" t="s">
        <v>4978</v>
      </c>
      <c r="D265" s="115"/>
      <c r="E265" s="115"/>
      <c r="F265" s="115"/>
      <c r="G265" s="115"/>
      <c r="H265" s="115"/>
      <c r="I265" s="115"/>
      <c r="J265" s="115"/>
      <c r="K265" s="115"/>
      <c r="L265" s="82"/>
      <c r="M265" s="82"/>
    </row>
    <row r="266" spans="3:13" ht="14.25" thickBot="1" x14ac:dyDescent="0.25">
      <c r="C266" s="114" t="s">
        <v>4979</v>
      </c>
      <c r="D266" s="115"/>
      <c r="E266" s="115"/>
      <c r="F266" s="115"/>
      <c r="G266" s="115"/>
      <c r="H266" s="115"/>
      <c r="I266" s="115"/>
      <c r="J266" s="115"/>
      <c r="K266" s="115"/>
      <c r="L266" s="82"/>
      <c r="M266" s="82"/>
    </row>
    <row r="267" spans="3:13" ht="14.25" thickBot="1" x14ac:dyDescent="0.25">
      <c r="C267" s="114" t="s">
        <v>4980</v>
      </c>
      <c r="D267" s="115"/>
      <c r="E267" s="115"/>
      <c r="F267" s="115"/>
      <c r="G267" s="115"/>
      <c r="H267" s="115"/>
      <c r="I267" s="115"/>
      <c r="J267" s="115"/>
      <c r="K267" s="115"/>
      <c r="L267" s="82"/>
      <c r="M267" s="82"/>
    </row>
    <row r="268" spans="3:13" ht="14.25" thickBot="1" x14ac:dyDescent="0.25">
      <c r="C268" s="114" t="s">
        <v>4981</v>
      </c>
      <c r="D268" s="115"/>
      <c r="E268" s="115"/>
      <c r="F268" s="115"/>
      <c r="G268" s="115"/>
      <c r="H268" s="115"/>
      <c r="I268" s="115"/>
      <c r="J268" s="115"/>
      <c r="K268" s="115"/>
      <c r="L268" s="82"/>
      <c r="M268" s="82"/>
    </row>
    <row r="269" spans="3:13" ht="14.25" thickBot="1" x14ac:dyDescent="0.25">
      <c r="C269" s="114" t="s">
        <v>4982</v>
      </c>
      <c r="D269" s="115"/>
      <c r="E269" s="115"/>
      <c r="F269" s="115"/>
      <c r="G269" s="115"/>
      <c r="H269" s="115"/>
      <c r="I269" s="115"/>
      <c r="J269" s="115"/>
      <c r="K269" s="115"/>
      <c r="L269" s="82"/>
      <c r="M269" s="82"/>
    </row>
    <row r="270" spans="3:13" ht="14.25" thickBot="1" x14ac:dyDescent="0.25">
      <c r="C270" s="114" t="s">
        <v>4983</v>
      </c>
      <c r="D270" s="115"/>
      <c r="E270" s="115"/>
      <c r="F270" s="115"/>
      <c r="G270" s="115"/>
      <c r="H270" s="115"/>
      <c r="I270" s="115"/>
      <c r="J270" s="115"/>
      <c r="K270" s="115"/>
      <c r="L270" s="82"/>
      <c r="M270" s="82"/>
    </row>
    <row r="271" spans="3:13" ht="14.25" thickBot="1" x14ac:dyDescent="0.25">
      <c r="C271" s="114" t="s">
        <v>4984</v>
      </c>
      <c r="D271" s="115"/>
      <c r="E271" s="115"/>
      <c r="F271" s="115"/>
      <c r="G271" s="115"/>
      <c r="H271" s="115"/>
      <c r="I271" s="115"/>
      <c r="J271" s="115"/>
      <c r="K271" s="115"/>
      <c r="L271" s="82"/>
      <c r="M271" s="82"/>
    </row>
    <row r="272" spans="3:13" ht="14.25" thickBot="1" x14ac:dyDescent="0.25">
      <c r="C272" s="114" t="s">
        <v>4985</v>
      </c>
      <c r="D272" s="115"/>
      <c r="E272" s="115"/>
      <c r="F272" s="115"/>
      <c r="G272" s="115"/>
      <c r="H272" s="115"/>
      <c r="I272" s="115"/>
      <c r="J272" s="115"/>
      <c r="K272" s="115"/>
      <c r="L272" s="82"/>
      <c r="M272" s="82"/>
    </row>
    <row r="273" spans="1:13" ht="14.25" thickBot="1" x14ac:dyDescent="0.25">
      <c r="C273" s="114" t="s">
        <v>5219</v>
      </c>
      <c r="D273" s="115"/>
      <c r="E273" s="115"/>
      <c r="F273" s="115"/>
      <c r="G273" s="115"/>
      <c r="H273" s="115"/>
      <c r="I273" s="115"/>
      <c r="J273" s="115"/>
      <c r="K273" s="115"/>
      <c r="L273" s="82"/>
      <c r="M273" s="82"/>
    </row>
    <row r="274" spans="1:13" ht="14.25" thickBot="1" x14ac:dyDescent="0.25">
      <c r="C274" s="114" t="s">
        <v>4987</v>
      </c>
      <c r="D274" s="115"/>
      <c r="E274" s="115"/>
      <c r="F274" s="115"/>
      <c r="G274" s="115"/>
      <c r="H274" s="115"/>
      <c r="I274" s="115"/>
      <c r="J274" s="115"/>
      <c r="K274" s="115"/>
      <c r="L274" s="82"/>
      <c r="M274" s="82"/>
    </row>
    <row r="275" spans="1:13" ht="14.25" thickBot="1" x14ac:dyDescent="0.25">
      <c r="C275" s="114" t="s">
        <v>4988</v>
      </c>
      <c r="D275" s="115"/>
      <c r="E275" s="115"/>
      <c r="F275" s="115"/>
      <c r="G275" s="115"/>
      <c r="H275" s="115"/>
      <c r="I275" s="115"/>
      <c r="J275" s="115"/>
      <c r="K275" s="115"/>
      <c r="L275" s="82"/>
      <c r="M275" s="82"/>
    </row>
    <row r="276" spans="1:13" ht="14.25" thickBot="1" x14ac:dyDescent="0.25">
      <c r="C276" s="25" t="s">
        <v>4962</v>
      </c>
      <c r="D276" s="138"/>
      <c r="E276" s="138"/>
      <c r="F276" s="138"/>
      <c r="G276" s="138"/>
      <c r="H276" s="138"/>
      <c r="I276" s="138"/>
      <c r="J276" s="138"/>
      <c r="K276" s="138"/>
      <c r="L276" s="82"/>
      <c r="M276" s="82"/>
    </row>
    <row r="277" spans="1:13" s="24" customFormat="1" ht="9" x14ac:dyDescent="0.2">
      <c r="C277" s="141" t="s">
        <v>4990</v>
      </c>
      <c r="D277" s="142"/>
      <c r="E277" s="142"/>
      <c r="F277" s="142"/>
      <c r="G277" s="142"/>
      <c r="H277" s="142"/>
      <c r="I277" s="142"/>
      <c r="J277" s="142"/>
      <c r="K277" s="143"/>
    </row>
    <row r="278" spans="1:13" x14ac:dyDescent="0.2"/>
    <row r="279" spans="1:13" x14ac:dyDescent="0.2">
      <c r="A279" s="11" t="s">
        <v>5086</v>
      </c>
    </row>
    <row r="280" spans="1:13" s="12" customFormat="1" ht="7.5" x14ac:dyDescent="0.2"/>
    <row r="281" spans="1:13" ht="14.25" thickBot="1" x14ac:dyDescent="0.25">
      <c r="C281" s="146" t="s">
        <v>4941</v>
      </c>
      <c r="D281" s="147"/>
      <c r="E281" s="147"/>
      <c r="F281" s="147"/>
      <c r="G281" s="147"/>
      <c r="H281" s="147"/>
      <c r="I281" s="147"/>
      <c r="J281" s="147"/>
      <c r="K281" s="148"/>
      <c r="L281" s="23" t="s">
        <v>5040</v>
      </c>
      <c r="M281" s="23" t="s">
        <v>5041</v>
      </c>
    </row>
    <row r="282" spans="1:13" ht="14.25" thickBot="1" x14ac:dyDescent="0.25">
      <c r="C282" s="116" t="s">
        <v>4942</v>
      </c>
      <c r="D282" s="117"/>
      <c r="E282" s="117"/>
      <c r="F282" s="117"/>
      <c r="G282" s="117"/>
      <c r="H282" s="117"/>
      <c r="I282" s="117"/>
      <c r="J282" s="117"/>
      <c r="K282" s="117"/>
      <c r="L282" s="82"/>
      <c r="M282" s="82"/>
    </row>
    <row r="283" spans="1:13" ht="14.25" thickBot="1" x14ac:dyDescent="0.25">
      <c r="C283" s="114" t="s">
        <v>4964</v>
      </c>
      <c r="D283" s="115"/>
      <c r="E283" s="115"/>
      <c r="F283" s="115"/>
      <c r="G283" s="115"/>
      <c r="H283" s="115"/>
      <c r="I283" s="115"/>
      <c r="J283" s="115"/>
      <c r="K283" s="115"/>
      <c r="L283" s="82"/>
      <c r="M283" s="82"/>
    </row>
    <row r="284" spans="1:13" ht="14.25" thickBot="1" x14ac:dyDescent="0.25">
      <c r="C284" s="114" t="s">
        <v>4965</v>
      </c>
      <c r="D284" s="115"/>
      <c r="E284" s="115"/>
      <c r="F284" s="115"/>
      <c r="G284" s="115"/>
      <c r="H284" s="115"/>
      <c r="I284" s="115"/>
      <c r="J284" s="115"/>
      <c r="K284" s="115"/>
      <c r="L284" s="82"/>
      <c r="M284" s="82"/>
    </row>
    <row r="285" spans="1:13" ht="14.25" thickBot="1" x14ac:dyDescent="0.25">
      <c r="C285" s="114" t="s">
        <v>4966</v>
      </c>
      <c r="D285" s="115"/>
      <c r="E285" s="115"/>
      <c r="F285" s="115"/>
      <c r="G285" s="115"/>
      <c r="H285" s="115"/>
      <c r="I285" s="115"/>
      <c r="J285" s="115"/>
      <c r="K285" s="115"/>
      <c r="L285" s="82"/>
      <c r="M285" s="82"/>
    </row>
    <row r="286" spans="1:13" ht="14.25" thickBot="1" x14ac:dyDescent="0.25">
      <c r="C286" s="114" t="s">
        <v>4967</v>
      </c>
      <c r="D286" s="115"/>
      <c r="E286" s="115"/>
      <c r="F286" s="115"/>
      <c r="G286" s="115"/>
      <c r="H286" s="115"/>
      <c r="I286" s="115"/>
      <c r="J286" s="115"/>
      <c r="K286" s="115"/>
      <c r="L286" s="82"/>
      <c r="M286" s="82"/>
    </row>
    <row r="287" spans="1:13" ht="14.25" thickBot="1" x14ac:dyDescent="0.25">
      <c r="C287" s="114" t="s">
        <v>4968</v>
      </c>
      <c r="D287" s="115"/>
      <c r="E287" s="115"/>
      <c r="F287" s="115"/>
      <c r="G287" s="115"/>
      <c r="H287" s="115"/>
      <c r="I287" s="115"/>
      <c r="J287" s="115"/>
      <c r="K287" s="115"/>
      <c r="L287" s="82"/>
      <c r="M287" s="82"/>
    </row>
    <row r="288" spans="1:13" ht="14.25" thickBot="1" x14ac:dyDescent="0.25">
      <c r="C288" s="114" t="s">
        <v>4969</v>
      </c>
      <c r="D288" s="115"/>
      <c r="E288" s="115"/>
      <c r="F288" s="115"/>
      <c r="G288" s="115"/>
      <c r="H288" s="115"/>
      <c r="I288" s="115"/>
      <c r="J288" s="115"/>
      <c r="K288" s="115"/>
      <c r="L288" s="82"/>
      <c r="M288" s="82"/>
    </row>
    <row r="289" spans="3:13" ht="14.25" thickBot="1" x14ac:dyDescent="0.25">
      <c r="C289" s="114" t="s">
        <v>4970</v>
      </c>
      <c r="D289" s="115"/>
      <c r="E289" s="115"/>
      <c r="F289" s="115"/>
      <c r="G289" s="115"/>
      <c r="H289" s="115"/>
      <c r="I289" s="115"/>
      <c r="J289" s="115"/>
      <c r="K289" s="115"/>
      <c r="L289" s="82"/>
      <c r="M289" s="82"/>
    </row>
    <row r="290" spans="3:13" ht="14.25" thickBot="1" x14ac:dyDescent="0.25">
      <c r="C290" s="114" t="s">
        <v>4971</v>
      </c>
      <c r="D290" s="115"/>
      <c r="E290" s="115"/>
      <c r="F290" s="115"/>
      <c r="G290" s="115"/>
      <c r="H290" s="115"/>
      <c r="I290" s="115"/>
      <c r="J290" s="115"/>
      <c r="K290" s="115"/>
      <c r="L290" s="82"/>
      <c r="M290" s="82"/>
    </row>
    <row r="291" spans="3:13" ht="14.25" thickBot="1" x14ac:dyDescent="0.25">
      <c r="C291" s="114" t="s">
        <v>4972</v>
      </c>
      <c r="D291" s="115"/>
      <c r="E291" s="115"/>
      <c r="F291" s="115"/>
      <c r="G291" s="115"/>
      <c r="H291" s="115"/>
      <c r="I291" s="115"/>
      <c r="J291" s="115"/>
      <c r="K291" s="115"/>
      <c r="L291" s="82"/>
      <c r="M291" s="82"/>
    </row>
    <row r="292" spans="3:13" ht="14.25" thickBot="1" x14ac:dyDescent="0.25">
      <c r="C292" s="114" t="s">
        <v>4973</v>
      </c>
      <c r="D292" s="115"/>
      <c r="E292" s="115"/>
      <c r="F292" s="115"/>
      <c r="G292" s="115"/>
      <c r="H292" s="115"/>
      <c r="I292" s="115"/>
      <c r="J292" s="115"/>
      <c r="K292" s="115"/>
      <c r="L292" s="82"/>
      <c r="M292" s="82"/>
    </row>
    <row r="293" spans="3:13" ht="14.25" thickBot="1" x14ac:dyDescent="0.25">
      <c r="C293" s="114" t="s">
        <v>4974</v>
      </c>
      <c r="D293" s="115"/>
      <c r="E293" s="115"/>
      <c r="F293" s="115"/>
      <c r="G293" s="115"/>
      <c r="H293" s="115"/>
      <c r="I293" s="115"/>
      <c r="J293" s="115"/>
      <c r="K293" s="115"/>
      <c r="L293" s="82"/>
      <c r="M293" s="82"/>
    </row>
    <row r="294" spans="3:13" ht="14.25" thickBot="1" x14ac:dyDescent="0.25">
      <c r="C294" s="114" t="s">
        <v>4975</v>
      </c>
      <c r="D294" s="115"/>
      <c r="E294" s="115"/>
      <c r="F294" s="115"/>
      <c r="G294" s="115"/>
      <c r="H294" s="115"/>
      <c r="I294" s="115"/>
      <c r="J294" s="115"/>
      <c r="K294" s="115"/>
      <c r="L294" s="82"/>
      <c r="M294" s="82"/>
    </row>
    <row r="295" spans="3:13" ht="14.25" thickBot="1" x14ac:dyDescent="0.25">
      <c r="C295" s="116" t="s">
        <v>4976</v>
      </c>
      <c r="D295" s="117"/>
      <c r="E295" s="117"/>
      <c r="F295" s="117"/>
      <c r="G295" s="117"/>
      <c r="H295" s="117"/>
      <c r="I295" s="117"/>
      <c r="J295" s="117"/>
      <c r="K295" s="117"/>
      <c r="L295" s="82"/>
      <c r="M295" s="82"/>
    </row>
    <row r="296" spans="3:13" ht="14.25" thickBot="1" x14ac:dyDescent="0.25">
      <c r="C296" s="114" t="s">
        <v>4977</v>
      </c>
      <c r="D296" s="115"/>
      <c r="E296" s="115"/>
      <c r="F296" s="115"/>
      <c r="G296" s="115"/>
      <c r="H296" s="115"/>
      <c r="I296" s="115"/>
      <c r="J296" s="115"/>
      <c r="K296" s="115"/>
      <c r="L296" s="82"/>
      <c r="M296" s="82"/>
    </row>
    <row r="297" spans="3:13" ht="14.25" thickBot="1" x14ac:dyDescent="0.25">
      <c r="C297" s="114" t="s">
        <v>4978</v>
      </c>
      <c r="D297" s="115"/>
      <c r="E297" s="115"/>
      <c r="F297" s="115"/>
      <c r="G297" s="115"/>
      <c r="H297" s="115"/>
      <c r="I297" s="115"/>
      <c r="J297" s="115"/>
      <c r="K297" s="115"/>
      <c r="L297" s="82"/>
      <c r="M297" s="82"/>
    </row>
    <row r="298" spans="3:13" ht="14.25" thickBot="1" x14ac:dyDescent="0.25">
      <c r="C298" s="114" t="s">
        <v>4979</v>
      </c>
      <c r="D298" s="115"/>
      <c r="E298" s="115"/>
      <c r="F298" s="115"/>
      <c r="G298" s="115"/>
      <c r="H298" s="115"/>
      <c r="I298" s="115"/>
      <c r="J298" s="115"/>
      <c r="K298" s="115"/>
      <c r="L298" s="82"/>
      <c r="M298" s="82"/>
    </row>
    <row r="299" spans="3:13" ht="14.25" thickBot="1" x14ac:dyDescent="0.25">
      <c r="C299" s="114" t="s">
        <v>4980</v>
      </c>
      <c r="D299" s="115"/>
      <c r="E299" s="115"/>
      <c r="F299" s="115"/>
      <c r="G299" s="115"/>
      <c r="H299" s="115"/>
      <c r="I299" s="115"/>
      <c r="J299" s="115"/>
      <c r="K299" s="115"/>
      <c r="L299" s="82"/>
      <c r="M299" s="82"/>
    </row>
    <row r="300" spans="3:13" ht="14.25" thickBot="1" x14ac:dyDescent="0.25">
      <c r="C300" s="114" t="s">
        <v>4981</v>
      </c>
      <c r="D300" s="115"/>
      <c r="E300" s="115"/>
      <c r="F300" s="115"/>
      <c r="G300" s="115"/>
      <c r="H300" s="115"/>
      <c r="I300" s="115"/>
      <c r="J300" s="115"/>
      <c r="K300" s="115"/>
      <c r="L300" s="82"/>
      <c r="M300" s="82"/>
    </row>
    <row r="301" spans="3:13" ht="14.25" thickBot="1" x14ac:dyDescent="0.25">
      <c r="C301" s="114" t="s">
        <v>4982</v>
      </c>
      <c r="D301" s="115"/>
      <c r="E301" s="115"/>
      <c r="F301" s="115"/>
      <c r="G301" s="115"/>
      <c r="H301" s="115"/>
      <c r="I301" s="115"/>
      <c r="J301" s="115"/>
      <c r="K301" s="115"/>
      <c r="L301" s="82"/>
      <c r="M301" s="82"/>
    </row>
    <row r="302" spans="3:13" ht="14.25" thickBot="1" x14ac:dyDescent="0.25">
      <c r="C302" s="114" t="s">
        <v>4983</v>
      </c>
      <c r="D302" s="115"/>
      <c r="E302" s="115"/>
      <c r="F302" s="115"/>
      <c r="G302" s="115"/>
      <c r="H302" s="115"/>
      <c r="I302" s="115"/>
      <c r="J302" s="115"/>
      <c r="K302" s="115"/>
      <c r="L302" s="82"/>
      <c r="M302" s="82"/>
    </row>
    <row r="303" spans="3:13" ht="14.25" thickBot="1" x14ac:dyDescent="0.25">
      <c r="C303" s="114" t="s">
        <v>4984</v>
      </c>
      <c r="D303" s="115"/>
      <c r="E303" s="115"/>
      <c r="F303" s="115"/>
      <c r="G303" s="115"/>
      <c r="H303" s="115"/>
      <c r="I303" s="115"/>
      <c r="J303" s="115"/>
      <c r="K303" s="115"/>
      <c r="L303" s="82"/>
      <c r="M303" s="82"/>
    </row>
    <row r="304" spans="3:13" ht="14.25" thickBot="1" x14ac:dyDescent="0.25">
      <c r="C304" s="114" t="s">
        <v>4985</v>
      </c>
      <c r="D304" s="115"/>
      <c r="E304" s="115"/>
      <c r="F304" s="115"/>
      <c r="G304" s="115"/>
      <c r="H304" s="115"/>
      <c r="I304" s="115"/>
      <c r="J304" s="115"/>
      <c r="K304" s="115"/>
      <c r="L304" s="82"/>
      <c r="M304" s="82"/>
    </row>
    <row r="305" spans="1:18" ht="14.25" thickBot="1" x14ac:dyDescent="0.25">
      <c r="C305" s="114" t="s">
        <v>5219</v>
      </c>
      <c r="D305" s="115"/>
      <c r="E305" s="115"/>
      <c r="F305" s="115"/>
      <c r="G305" s="115"/>
      <c r="H305" s="115"/>
      <c r="I305" s="115"/>
      <c r="J305" s="115"/>
      <c r="K305" s="115"/>
      <c r="L305" s="82"/>
      <c r="M305" s="82"/>
    </row>
    <row r="306" spans="1:18" ht="14.25" thickBot="1" x14ac:dyDescent="0.25">
      <c r="C306" s="114" t="s">
        <v>4987</v>
      </c>
      <c r="D306" s="115"/>
      <c r="E306" s="115"/>
      <c r="F306" s="115"/>
      <c r="G306" s="115"/>
      <c r="H306" s="115"/>
      <c r="I306" s="115"/>
      <c r="J306" s="115"/>
      <c r="K306" s="115"/>
      <c r="L306" s="82"/>
      <c r="M306" s="82"/>
    </row>
    <row r="307" spans="1:18" ht="14.25" thickBot="1" x14ac:dyDescent="0.25">
      <c r="C307" s="114" t="s">
        <v>4988</v>
      </c>
      <c r="D307" s="115"/>
      <c r="E307" s="115"/>
      <c r="F307" s="115"/>
      <c r="G307" s="115"/>
      <c r="H307" s="115"/>
      <c r="I307" s="115"/>
      <c r="J307" s="115"/>
      <c r="K307" s="115"/>
      <c r="L307" s="82"/>
      <c r="M307" s="82"/>
    </row>
    <row r="308" spans="1:18" ht="14.25" thickBot="1" x14ac:dyDescent="0.25">
      <c r="C308" s="25" t="s">
        <v>4962</v>
      </c>
      <c r="D308" s="138"/>
      <c r="E308" s="138"/>
      <c r="F308" s="138"/>
      <c r="G308" s="138"/>
      <c r="H308" s="138"/>
      <c r="I308" s="138"/>
      <c r="J308" s="138"/>
      <c r="K308" s="138"/>
      <c r="L308" s="82"/>
      <c r="M308" s="82"/>
    </row>
    <row r="309" spans="1:18" s="24" customFormat="1" ht="9" x14ac:dyDescent="0.2">
      <c r="C309" s="141" t="s">
        <v>4990</v>
      </c>
      <c r="D309" s="142"/>
      <c r="E309" s="142"/>
      <c r="F309" s="142"/>
      <c r="G309" s="142"/>
      <c r="H309" s="142"/>
      <c r="I309" s="142"/>
      <c r="J309" s="142"/>
      <c r="K309" s="143"/>
    </row>
    <row r="310" spans="1:18" x14ac:dyDescent="0.2"/>
    <row r="311" spans="1:18" x14ac:dyDescent="0.2">
      <c r="A311" s="11" t="s">
        <v>5205</v>
      </c>
    </row>
    <row r="312" spans="1:18" s="12" customFormat="1" ht="7.5" x14ac:dyDescent="0.2"/>
    <row r="313" spans="1:18" s="27" customFormat="1" ht="27.6" customHeight="1" x14ac:dyDescent="0.2">
      <c r="D313" s="242" t="s">
        <v>5206</v>
      </c>
      <c r="E313" s="243"/>
      <c r="F313" s="243"/>
      <c r="G313" s="243"/>
      <c r="H313" s="243"/>
      <c r="I313" s="243"/>
      <c r="J313" s="243"/>
      <c r="K313" s="243"/>
      <c r="L313" s="244"/>
      <c r="M313" s="245" t="s">
        <v>5207</v>
      </c>
      <c r="N313" s="246"/>
      <c r="O313" s="247"/>
      <c r="P313" s="245" t="s">
        <v>5208</v>
      </c>
      <c r="Q313" s="246"/>
      <c r="R313" s="247"/>
    </row>
    <row r="314" spans="1:18" ht="57" thickBot="1" x14ac:dyDescent="0.15">
      <c r="B314" s="155" t="s">
        <v>4941</v>
      </c>
      <c r="C314" s="155"/>
      <c r="D314" s="127" t="s">
        <v>5209</v>
      </c>
      <c r="E314" s="127"/>
      <c r="F314" s="127"/>
      <c r="G314" s="127"/>
      <c r="H314" s="130" t="s">
        <v>5210</v>
      </c>
      <c r="I314" s="131"/>
      <c r="J314" s="131"/>
      <c r="K314" s="132"/>
      <c r="L314" s="67" t="s">
        <v>5211</v>
      </c>
      <c r="M314" s="67" t="s">
        <v>5212</v>
      </c>
      <c r="N314" s="67" t="s">
        <v>5213</v>
      </c>
      <c r="O314" s="67" t="s">
        <v>5214</v>
      </c>
      <c r="P314" s="67" t="s">
        <v>5215</v>
      </c>
      <c r="Q314" s="67" t="s">
        <v>5216</v>
      </c>
      <c r="R314" s="67" t="s">
        <v>5217</v>
      </c>
    </row>
    <row r="315" spans="1:18" x14ac:dyDescent="0.2">
      <c r="B315" s="156" t="s">
        <v>4942</v>
      </c>
      <c r="C315" s="157"/>
      <c r="D315" s="154"/>
      <c r="E315" s="154"/>
      <c r="F315" s="154"/>
      <c r="G315" s="154"/>
      <c r="H315" s="172"/>
      <c r="I315" s="172"/>
      <c r="J315" s="172"/>
      <c r="K315" s="172"/>
      <c r="L315" s="94"/>
      <c r="M315" s="95"/>
      <c r="N315" s="88"/>
      <c r="O315" s="94"/>
      <c r="P315" s="95"/>
      <c r="Q315" s="88"/>
      <c r="R315" s="94"/>
    </row>
    <row r="316" spans="1:18" x14ac:dyDescent="0.2">
      <c r="B316" s="156" t="s">
        <v>4964</v>
      </c>
      <c r="C316" s="157"/>
      <c r="D316" s="152"/>
      <c r="E316" s="152"/>
      <c r="F316" s="152"/>
      <c r="G316" s="152"/>
      <c r="H316" s="158"/>
      <c r="I316" s="158"/>
      <c r="J316" s="158"/>
      <c r="K316" s="158"/>
      <c r="L316" s="96"/>
      <c r="M316" s="97"/>
      <c r="N316" s="89"/>
      <c r="O316" s="96"/>
      <c r="P316" s="97"/>
      <c r="Q316" s="89"/>
      <c r="R316" s="96"/>
    </row>
    <row r="317" spans="1:18" x14ac:dyDescent="0.2">
      <c r="B317" s="156" t="s">
        <v>4965</v>
      </c>
      <c r="C317" s="157"/>
      <c r="D317" s="152"/>
      <c r="E317" s="152"/>
      <c r="F317" s="152"/>
      <c r="G317" s="152"/>
      <c r="H317" s="158"/>
      <c r="I317" s="158"/>
      <c r="J317" s="158"/>
      <c r="K317" s="158"/>
      <c r="L317" s="96"/>
      <c r="M317" s="97"/>
      <c r="N317" s="89"/>
      <c r="O317" s="96"/>
      <c r="P317" s="97"/>
      <c r="Q317" s="89"/>
      <c r="R317" s="96"/>
    </row>
    <row r="318" spans="1:18" x14ac:dyDescent="0.2">
      <c r="B318" s="156" t="s">
        <v>4966</v>
      </c>
      <c r="C318" s="157"/>
      <c r="D318" s="152"/>
      <c r="E318" s="152"/>
      <c r="F318" s="152"/>
      <c r="G318" s="152"/>
      <c r="H318" s="158"/>
      <c r="I318" s="158"/>
      <c r="J318" s="158"/>
      <c r="K318" s="158"/>
      <c r="L318" s="96"/>
      <c r="M318" s="97"/>
      <c r="N318" s="89"/>
      <c r="O318" s="96"/>
      <c r="P318" s="97"/>
      <c r="Q318" s="89"/>
      <c r="R318" s="96"/>
    </row>
    <row r="319" spans="1:18" x14ac:dyDescent="0.2">
      <c r="B319" s="156" t="s">
        <v>4967</v>
      </c>
      <c r="C319" s="157"/>
      <c r="D319" s="152"/>
      <c r="E319" s="152"/>
      <c r="F319" s="152"/>
      <c r="G319" s="152"/>
      <c r="H319" s="158"/>
      <c r="I319" s="158"/>
      <c r="J319" s="158"/>
      <c r="K319" s="158"/>
      <c r="L319" s="96"/>
      <c r="M319" s="97"/>
      <c r="N319" s="89"/>
      <c r="O319" s="96"/>
      <c r="P319" s="97"/>
      <c r="Q319" s="89"/>
      <c r="R319" s="96"/>
    </row>
    <row r="320" spans="1:18" x14ac:dyDescent="0.2">
      <c r="B320" s="156" t="s">
        <v>4968</v>
      </c>
      <c r="C320" s="157"/>
      <c r="D320" s="152"/>
      <c r="E320" s="152"/>
      <c r="F320" s="152"/>
      <c r="G320" s="152"/>
      <c r="H320" s="158"/>
      <c r="I320" s="158"/>
      <c r="J320" s="158"/>
      <c r="K320" s="158"/>
      <c r="L320" s="96"/>
      <c r="M320" s="97"/>
      <c r="N320" s="89"/>
      <c r="O320" s="96"/>
      <c r="P320" s="97"/>
      <c r="Q320" s="89"/>
      <c r="R320" s="96"/>
    </row>
    <row r="321" spans="2:18" x14ac:dyDescent="0.2">
      <c r="B321" s="156" t="s">
        <v>4969</v>
      </c>
      <c r="C321" s="157"/>
      <c r="D321" s="152"/>
      <c r="E321" s="152"/>
      <c r="F321" s="152"/>
      <c r="G321" s="152"/>
      <c r="H321" s="158"/>
      <c r="I321" s="158"/>
      <c r="J321" s="158"/>
      <c r="K321" s="158"/>
      <c r="L321" s="96"/>
      <c r="M321" s="97"/>
      <c r="N321" s="89"/>
      <c r="O321" s="96"/>
      <c r="P321" s="97"/>
      <c r="Q321" s="89"/>
      <c r="R321" s="96"/>
    </row>
    <row r="322" spans="2:18" x14ac:dyDescent="0.2">
      <c r="B322" s="156" t="s">
        <v>4970</v>
      </c>
      <c r="C322" s="157"/>
      <c r="D322" s="152"/>
      <c r="E322" s="152"/>
      <c r="F322" s="152"/>
      <c r="G322" s="152"/>
      <c r="H322" s="158"/>
      <c r="I322" s="158"/>
      <c r="J322" s="158"/>
      <c r="K322" s="158"/>
      <c r="L322" s="96"/>
      <c r="M322" s="97"/>
      <c r="N322" s="89"/>
      <c r="O322" s="96"/>
      <c r="P322" s="97"/>
      <c r="Q322" s="89"/>
      <c r="R322" s="96"/>
    </row>
    <row r="323" spans="2:18" x14ac:dyDescent="0.2">
      <c r="B323" s="156" t="s">
        <v>4971</v>
      </c>
      <c r="C323" s="157"/>
      <c r="D323" s="152"/>
      <c r="E323" s="152"/>
      <c r="F323" s="152"/>
      <c r="G323" s="152"/>
      <c r="H323" s="158"/>
      <c r="I323" s="158"/>
      <c r="J323" s="158"/>
      <c r="K323" s="158"/>
      <c r="L323" s="96"/>
      <c r="M323" s="97"/>
      <c r="N323" s="89"/>
      <c r="O323" s="96"/>
      <c r="P323" s="97"/>
      <c r="Q323" s="89"/>
      <c r="R323" s="96"/>
    </row>
    <row r="324" spans="2:18" x14ac:dyDescent="0.2">
      <c r="B324" s="156" t="s">
        <v>4972</v>
      </c>
      <c r="C324" s="157"/>
      <c r="D324" s="152"/>
      <c r="E324" s="152"/>
      <c r="F324" s="152"/>
      <c r="G324" s="152"/>
      <c r="H324" s="158"/>
      <c r="I324" s="158"/>
      <c r="J324" s="158"/>
      <c r="K324" s="158"/>
      <c r="L324" s="96"/>
      <c r="M324" s="97"/>
      <c r="N324" s="89"/>
      <c r="O324" s="96"/>
      <c r="P324" s="97"/>
      <c r="Q324" s="89"/>
      <c r="R324" s="96"/>
    </row>
    <row r="325" spans="2:18" x14ac:dyDescent="0.2">
      <c r="B325" s="156" t="s">
        <v>4973</v>
      </c>
      <c r="C325" s="157"/>
      <c r="D325" s="152"/>
      <c r="E325" s="152"/>
      <c r="F325" s="152"/>
      <c r="G325" s="152"/>
      <c r="H325" s="158"/>
      <c r="I325" s="158"/>
      <c r="J325" s="158"/>
      <c r="K325" s="158"/>
      <c r="L325" s="96"/>
      <c r="M325" s="97"/>
      <c r="N325" s="89"/>
      <c r="O325" s="96"/>
      <c r="P325" s="97"/>
      <c r="Q325" s="89"/>
      <c r="R325" s="96"/>
    </row>
    <row r="326" spans="2:18" x14ac:dyDescent="0.2">
      <c r="B326" s="156" t="s">
        <v>4974</v>
      </c>
      <c r="C326" s="157"/>
      <c r="D326" s="152"/>
      <c r="E326" s="152"/>
      <c r="F326" s="152"/>
      <c r="G326" s="152"/>
      <c r="H326" s="158"/>
      <c r="I326" s="158"/>
      <c r="J326" s="158"/>
      <c r="K326" s="158"/>
      <c r="L326" s="96"/>
      <c r="M326" s="97"/>
      <c r="N326" s="89"/>
      <c r="O326" s="96"/>
      <c r="P326" s="97"/>
      <c r="Q326" s="89"/>
      <c r="R326" s="96"/>
    </row>
    <row r="327" spans="2:18" x14ac:dyDescent="0.2">
      <c r="B327" s="156" t="s">
        <v>4975</v>
      </c>
      <c r="C327" s="157"/>
      <c r="D327" s="152"/>
      <c r="E327" s="152"/>
      <c r="F327" s="152"/>
      <c r="G327" s="152"/>
      <c r="H327" s="158"/>
      <c r="I327" s="158"/>
      <c r="J327" s="158"/>
      <c r="K327" s="158"/>
      <c r="L327" s="96"/>
      <c r="M327" s="97"/>
      <c r="N327" s="89"/>
      <c r="O327" s="96"/>
      <c r="P327" s="97"/>
      <c r="Q327" s="89"/>
      <c r="R327" s="96"/>
    </row>
    <row r="328" spans="2:18" x14ac:dyDescent="0.2">
      <c r="B328" s="156" t="s">
        <v>4976</v>
      </c>
      <c r="C328" s="157"/>
      <c r="D328" s="152"/>
      <c r="E328" s="152"/>
      <c r="F328" s="152"/>
      <c r="G328" s="152"/>
      <c r="H328" s="158"/>
      <c r="I328" s="158"/>
      <c r="J328" s="158"/>
      <c r="K328" s="158"/>
      <c r="L328" s="96"/>
      <c r="M328" s="97"/>
      <c r="N328" s="89"/>
      <c r="O328" s="96"/>
      <c r="P328" s="97"/>
      <c r="Q328" s="89"/>
      <c r="R328" s="96"/>
    </row>
    <row r="329" spans="2:18" x14ac:dyDescent="0.2">
      <c r="B329" s="156" t="s">
        <v>4977</v>
      </c>
      <c r="C329" s="157"/>
      <c r="D329" s="152"/>
      <c r="E329" s="152"/>
      <c r="F329" s="152"/>
      <c r="G329" s="152"/>
      <c r="H329" s="158"/>
      <c r="I329" s="158"/>
      <c r="J329" s="158"/>
      <c r="K329" s="158"/>
      <c r="L329" s="96"/>
      <c r="M329" s="97"/>
      <c r="N329" s="89"/>
      <c r="O329" s="96"/>
      <c r="P329" s="97"/>
      <c r="Q329" s="89"/>
      <c r="R329" s="96"/>
    </row>
    <row r="330" spans="2:18" x14ac:dyDescent="0.2">
      <c r="B330" s="156" t="s">
        <v>4978</v>
      </c>
      <c r="C330" s="157"/>
      <c r="D330" s="152"/>
      <c r="E330" s="152"/>
      <c r="F330" s="152"/>
      <c r="G330" s="152"/>
      <c r="H330" s="158"/>
      <c r="I330" s="158"/>
      <c r="J330" s="158"/>
      <c r="K330" s="158"/>
      <c r="L330" s="96"/>
      <c r="M330" s="97"/>
      <c r="N330" s="89"/>
      <c r="O330" s="96"/>
      <c r="P330" s="97"/>
      <c r="Q330" s="89"/>
      <c r="R330" s="96"/>
    </row>
    <row r="331" spans="2:18" x14ac:dyDescent="0.2">
      <c r="B331" s="156" t="s">
        <v>4979</v>
      </c>
      <c r="C331" s="157"/>
      <c r="D331" s="152"/>
      <c r="E331" s="152"/>
      <c r="F331" s="152"/>
      <c r="G331" s="152"/>
      <c r="H331" s="158"/>
      <c r="I331" s="158"/>
      <c r="J331" s="158"/>
      <c r="K331" s="158"/>
      <c r="L331" s="96"/>
      <c r="M331" s="97"/>
      <c r="N331" s="89"/>
      <c r="O331" s="96"/>
      <c r="P331" s="97"/>
      <c r="Q331" s="89"/>
      <c r="R331" s="96"/>
    </row>
    <row r="332" spans="2:18" x14ac:dyDescent="0.2">
      <c r="B332" s="156" t="s">
        <v>4980</v>
      </c>
      <c r="C332" s="157"/>
      <c r="D332" s="152"/>
      <c r="E332" s="152"/>
      <c r="F332" s="152"/>
      <c r="G332" s="152"/>
      <c r="H332" s="158"/>
      <c r="I332" s="158"/>
      <c r="J332" s="158"/>
      <c r="K332" s="158"/>
      <c r="L332" s="96"/>
      <c r="M332" s="97"/>
      <c r="N332" s="89"/>
      <c r="O332" s="96"/>
      <c r="P332" s="97"/>
      <c r="Q332" s="89"/>
      <c r="R332" s="96"/>
    </row>
    <row r="333" spans="2:18" x14ac:dyDescent="0.2">
      <c r="B333" s="156" t="s">
        <v>4981</v>
      </c>
      <c r="C333" s="157"/>
      <c r="D333" s="152"/>
      <c r="E333" s="152"/>
      <c r="F333" s="152"/>
      <c r="G333" s="152"/>
      <c r="H333" s="158"/>
      <c r="I333" s="158"/>
      <c r="J333" s="158"/>
      <c r="K333" s="158"/>
      <c r="L333" s="96"/>
      <c r="M333" s="97"/>
      <c r="N333" s="89"/>
      <c r="O333" s="96"/>
      <c r="P333" s="97"/>
      <c r="Q333" s="89"/>
      <c r="R333" s="96"/>
    </row>
    <row r="334" spans="2:18" x14ac:dyDescent="0.2">
      <c r="B334" s="156" t="s">
        <v>4982</v>
      </c>
      <c r="C334" s="157"/>
      <c r="D334" s="152"/>
      <c r="E334" s="152"/>
      <c r="F334" s="152"/>
      <c r="G334" s="152"/>
      <c r="H334" s="158"/>
      <c r="I334" s="158"/>
      <c r="J334" s="158"/>
      <c r="K334" s="158"/>
      <c r="L334" s="96"/>
      <c r="M334" s="97"/>
      <c r="N334" s="89"/>
      <c r="O334" s="96"/>
      <c r="P334" s="97"/>
      <c r="Q334" s="89"/>
      <c r="R334" s="96"/>
    </row>
    <row r="335" spans="2:18" x14ac:dyDescent="0.2">
      <c r="B335" s="156" t="s">
        <v>4983</v>
      </c>
      <c r="C335" s="157"/>
      <c r="D335" s="152"/>
      <c r="E335" s="152"/>
      <c r="F335" s="152"/>
      <c r="G335" s="152"/>
      <c r="H335" s="158"/>
      <c r="I335" s="158"/>
      <c r="J335" s="158"/>
      <c r="K335" s="158"/>
      <c r="L335" s="96"/>
      <c r="M335" s="97"/>
      <c r="N335" s="89"/>
      <c r="O335" s="96"/>
      <c r="P335" s="97"/>
      <c r="Q335" s="89"/>
      <c r="R335" s="96"/>
    </row>
    <row r="336" spans="2:18" x14ac:dyDescent="0.2">
      <c r="B336" s="156" t="s">
        <v>4984</v>
      </c>
      <c r="C336" s="157"/>
      <c r="D336" s="152"/>
      <c r="E336" s="152"/>
      <c r="F336" s="152"/>
      <c r="G336" s="152"/>
      <c r="H336" s="158"/>
      <c r="I336" s="158"/>
      <c r="J336" s="158"/>
      <c r="K336" s="158"/>
      <c r="L336" s="96"/>
      <c r="M336" s="97"/>
      <c r="N336" s="89"/>
      <c r="O336" s="96"/>
      <c r="P336" s="97"/>
      <c r="Q336" s="89"/>
      <c r="R336" s="96"/>
    </row>
    <row r="337" spans="1:18" x14ac:dyDescent="0.2">
      <c r="B337" s="156" t="s">
        <v>4985</v>
      </c>
      <c r="C337" s="157"/>
      <c r="D337" s="152"/>
      <c r="E337" s="152"/>
      <c r="F337" s="152"/>
      <c r="G337" s="152"/>
      <c r="H337" s="158"/>
      <c r="I337" s="158"/>
      <c r="J337" s="158"/>
      <c r="K337" s="158"/>
      <c r="L337" s="96"/>
      <c r="M337" s="97"/>
      <c r="N337" s="89"/>
      <c r="O337" s="96"/>
      <c r="P337" s="97"/>
      <c r="Q337" s="89"/>
      <c r="R337" s="96"/>
    </row>
    <row r="338" spans="1:18" x14ac:dyDescent="0.2">
      <c r="B338" s="156" t="s">
        <v>5219</v>
      </c>
      <c r="C338" s="157"/>
      <c r="D338" s="152"/>
      <c r="E338" s="152"/>
      <c r="F338" s="152"/>
      <c r="G338" s="152"/>
      <c r="H338" s="158"/>
      <c r="I338" s="158"/>
      <c r="J338" s="158"/>
      <c r="K338" s="158"/>
      <c r="L338" s="96"/>
      <c r="M338" s="97"/>
      <c r="N338" s="89"/>
      <c r="O338" s="96"/>
      <c r="P338" s="97"/>
      <c r="Q338" s="89"/>
      <c r="R338" s="96"/>
    </row>
    <row r="339" spans="1:18" x14ac:dyDescent="0.2">
      <c r="B339" s="156" t="s">
        <v>4987</v>
      </c>
      <c r="C339" s="157"/>
      <c r="D339" s="152"/>
      <c r="E339" s="152"/>
      <c r="F339" s="152"/>
      <c r="G339" s="152"/>
      <c r="H339" s="158"/>
      <c r="I339" s="158"/>
      <c r="J339" s="158"/>
      <c r="K339" s="158"/>
      <c r="L339" s="96"/>
      <c r="M339" s="97"/>
      <c r="N339" s="89"/>
      <c r="O339" s="96"/>
      <c r="P339" s="97"/>
      <c r="Q339" s="89"/>
      <c r="R339" s="96"/>
    </row>
    <row r="340" spans="1:18" x14ac:dyDescent="0.2">
      <c r="B340" s="156" t="s">
        <v>4988</v>
      </c>
      <c r="C340" s="157"/>
      <c r="D340" s="152"/>
      <c r="E340" s="152"/>
      <c r="F340" s="152"/>
      <c r="G340" s="152"/>
      <c r="H340" s="158"/>
      <c r="I340" s="158"/>
      <c r="J340" s="158"/>
      <c r="K340" s="158"/>
      <c r="L340" s="96"/>
      <c r="M340" s="97"/>
      <c r="N340" s="89"/>
      <c r="O340" s="96"/>
      <c r="P340" s="97"/>
      <c r="Q340" s="89"/>
      <c r="R340" s="96"/>
    </row>
    <row r="341" spans="1:18" ht="15.75" customHeight="1" thickBot="1" x14ac:dyDescent="0.25">
      <c r="A341" s="66" t="s">
        <v>4962</v>
      </c>
      <c r="B341" s="248"/>
      <c r="C341" s="249"/>
      <c r="D341" s="153"/>
      <c r="E341" s="153"/>
      <c r="F341" s="153"/>
      <c r="G341" s="153"/>
      <c r="H341" s="187"/>
      <c r="I341" s="187"/>
      <c r="J341" s="187"/>
      <c r="K341" s="187"/>
      <c r="L341" s="98"/>
      <c r="M341" s="99"/>
      <c r="N341" s="90"/>
      <c r="O341" s="98"/>
      <c r="P341" s="99"/>
      <c r="Q341" s="90"/>
      <c r="R341" s="98"/>
    </row>
    <row r="342" spans="1:18" s="24" customFormat="1" ht="9.75" x14ac:dyDescent="0.2">
      <c r="B342" s="250" t="s">
        <v>4990</v>
      </c>
      <c r="C342" s="251"/>
    </row>
    <row r="343" spans="1:18" x14ac:dyDescent="0.2"/>
    <row r="344" spans="1:18" x14ac:dyDescent="0.2">
      <c r="A344" s="71" t="s">
        <v>5088</v>
      </c>
    </row>
    <row r="345" spans="1:18" s="12" customFormat="1" ht="7.5" x14ac:dyDescent="0.2"/>
    <row r="346" spans="1:18" ht="90" customHeight="1" thickBot="1" x14ac:dyDescent="0.15">
      <c r="C346" s="146" t="s">
        <v>4941</v>
      </c>
      <c r="D346" s="147"/>
      <c r="E346" s="147"/>
      <c r="F346" s="147"/>
      <c r="G346" s="147"/>
      <c r="H346" s="147"/>
      <c r="I346" s="147"/>
      <c r="J346" s="147"/>
      <c r="K346" s="148"/>
      <c r="L346" s="23" t="s">
        <v>5192</v>
      </c>
      <c r="M346" s="127" t="s">
        <v>5193</v>
      </c>
      <c r="N346" s="127"/>
      <c r="O346" s="127"/>
      <c r="P346" s="127"/>
      <c r="Q346" s="127" t="s">
        <v>5220</v>
      </c>
      <c r="R346" s="127"/>
    </row>
    <row r="347" spans="1:18" ht="15.75" customHeight="1" thickBot="1" x14ac:dyDescent="0.25">
      <c r="C347" s="116" t="s">
        <v>4942</v>
      </c>
      <c r="D347" s="117"/>
      <c r="E347" s="117"/>
      <c r="F347" s="117"/>
      <c r="G347" s="117"/>
      <c r="H347" s="117"/>
      <c r="I347" s="117"/>
      <c r="J347" s="117"/>
      <c r="K347" s="117"/>
      <c r="L347" s="82"/>
      <c r="M347" s="100"/>
      <c r="N347" s="128" t="str">
        <f t="shared" ref="N347:N373" si="0">IF(M347=1,"¿Llegó inoperativa?",IF(M347=2,"¿No hay insumos para ponerla a funcionar?",IF(M347=3,"¿Los docentes no están capacitados para su uso?",IF(M347=4,"¿No hay docentes de esa especialidad?",IF(M347=5,"¿Existe el temor de que se malogre?",IF(M347=6,"Otro",""))))))</f>
        <v/>
      </c>
      <c r="O347" s="128"/>
      <c r="P347" s="129"/>
      <c r="Q347" s="125"/>
      <c r="R347" s="126"/>
    </row>
    <row r="348" spans="1:18" ht="15.75" customHeight="1" thickBot="1" x14ac:dyDescent="0.25">
      <c r="C348" s="114" t="s">
        <v>4964</v>
      </c>
      <c r="D348" s="115"/>
      <c r="E348" s="115"/>
      <c r="F348" s="115"/>
      <c r="G348" s="115"/>
      <c r="H348" s="115"/>
      <c r="I348" s="115"/>
      <c r="J348" s="115"/>
      <c r="K348" s="115"/>
      <c r="L348" s="82"/>
      <c r="M348" s="101"/>
      <c r="N348" s="107" t="str">
        <f t="shared" si="0"/>
        <v/>
      </c>
      <c r="O348" s="107"/>
      <c r="P348" s="108"/>
      <c r="Q348" s="109"/>
      <c r="R348" s="110"/>
    </row>
    <row r="349" spans="1:18" ht="15.75" customHeight="1" thickBot="1" x14ac:dyDescent="0.25">
      <c r="C349" s="114" t="s">
        <v>4965</v>
      </c>
      <c r="D349" s="115"/>
      <c r="E349" s="115"/>
      <c r="F349" s="115"/>
      <c r="G349" s="115"/>
      <c r="H349" s="115"/>
      <c r="I349" s="115"/>
      <c r="J349" s="115"/>
      <c r="K349" s="115"/>
      <c r="L349" s="82"/>
      <c r="M349" s="101"/>
      <c r="N349" s="107" t="str">
        <f t="shared" si="0"/>
        <v/>
      </c>
      <c r="O349" s="107"/>
      <c r="P349" s="108"/>
      <c r="Q349" s="109"/>
      <c r="R349" s="110"/>
    </row>
    <row r="350" spans="1:18" ht="15.75" customHeight="1" thickBot="1" x14ac:dyDescent="0.25">
      <c r="C350" s="114" t="s">
        <v>4966</v>
      </c>
      <c r="D350" s="115"/>
      <c r="E350" s="115"/>
      <c r="F350" s="115"/>
      <c r="G350" s="115"/>
      <c r="H350" s="115"/>
      <c r="I350" s="115"/>
      <c r="J350" s="115"/>
      <c r="K350" s="115"/>
      <c r="L350" s="82"/>
      <c r="M350" s="101"/>
      <c r="N350" s="107" t="str">
        <f t="shared" si="0"/>
        <v/>
      </c>
      <c r="O350" s="107"/>
      <c r="P350" s="108"/>
      <c r="Q350" s="109"/>
      <c r="R350" s="110"/>
    </row>
    <row r="351" spans="1:18" ht="15.75" customHeight="1" thickBot="1" x14ac:dyDescent="0.25">
      <c r="C351" s="114" t="s">
        <v>4967</v>
      </c>
      <c r="D351" s="115"/>
      <c r="E351" s="115"/>
      <c r="F351" s="115"/>
      <c r="G351" s="115"/>
      <c r="H351" s="115"/>
      <c r="I351" s="115"/>
      <c r="J351" s="115"/>
      <c r="K351" s="115"/>
      <c r="L351" s="82"/>
      <c r="M351" s="101"/>
      <c r="N351" s="107" t="str">
        <f t="shared" si="0"/>
        <v/>
      </c>
      <c r="O351" s="107"/>
      <c r="P351" s="108"/>
      <c r="Q351" s="109"/>
      <c r="R351" s="110"/>
    </row>
    <row r="352" spans="1:18" ht="15.75" customHeight="1" thickBot="1" x14ac:dyDescent="0.25">
      <c r="C352" s="114" t="s">
        <v>4968</v>
      </c>
      <c r="D352" s="115"/>
      <c r="E352" s="115"/>
      <c r="F352" s="115"/>
      <c r="G352" s="115"/>
      <c r="H352" s="115"/>
      <c r="I352" s="115"/>
      <c r="J352" s="115"/>
      <c r="K352" s="115"/>
      <c r="L352" s="82"/>
      <c r="M352" s="101"/>
      <c r="N352" s="107" t="str">
        <f t="shared" si="0"/>
        <v/>
      </c>
      <c r="O352" s="107"/>
      <c r="P352" s="108"/>
      <c r="Q352" s="109"/>
      <c r="R352" s="110"/>
    </row>
    <row r="353" spans="3:18" ht="15.75" customHeight="1" thickBot="1" x14ac:dyDescent="0.25">
      <c r="C353" s="114" t="s">
        <v>4969</v>
      </c>
      <c r="D353" s="115"/>
      <c r="E353" s="115"/>
      <c r="F353" s="115"/>
      <c r="G353" s="115"/>
      <c r="H353" s="115"/>
      <c r="I353" s="115"/>
      <c r="J353" s="115"/>
      <c r="K353" s="115"/>
      <c r="L353" s="82"/>
      <c r="M353" s="101"/>
      <c r="N353" s="107" t="str">
        <f t="shared" si="0"/>
        <v/>
      </c>
      <c r="O353" s="107"/>
      <c r="P353" s="108"/>
      <c r="Q353" s="109"/>
      <c r="R353" s="110"/>
    </row>
    <row r="354" spans="3:18" ht="15.75" customHeight="1" thickBot="1" x14ac:dyDescent="0.25">
      <c r="C354" s="114" t="s">
        <v>4970</v>
      </c>
      <c r="D354" s="115"/>
      <c r="E354" s="115"/>
      <c r="F354" s="115"/>
      <c r="G354" s="115"/>
      <c r="H354" s="115"/>
      <c r="I354" s="115"/>
      <c r="J354" s="115"/>
      <c r="K354" s="115"/>
      <c r="L354" s="82"/>
      <c r="M354" s="101"/>
      <c r="N354" s="107" t="str">
        <f t="shared" si="0"/>
        <v/>
      </c>
      <c r="O354" s="107"/>
      <c r="P354" s="108"/>
      <c r="Q354" s="109"/>
      <c r="R354" s="110"/>
    </row>
    <row r="355" spans="3:18" ht="15.75" customHeight="1" thickBot="1" x14ac:dyDescent="0.25">
      <c r="C355" s="114" t="s">
        <v>4971</v>
      </c>
      <c r="D355" s="115"/>
      <c r="E355" s="115"/>
      <c r="F355" s="115"/>
      <c r="G355" s="115"/>
      <c r="H355" s="115"/>
      <c r="I355" s="115"/>
      <c r="J355" s="115"/>
      <c r="K355" s="115"/>
      <c r="L355" s="82"/>
      <c r="M355" s="101"/>
      <c r="N355" s="107" t="str">
        <f t="shared" si="0"/>
        <v/>
      </c>
      <c r="O355" s="107"/>
      <c r="P355" s="108"/>
      <c r="Q355" s="109"/>
      <c r="R355" s="110"/>
    </row>
    <row r="356" spans="3:18" ht="15.75" customHeight="1" thickBot="1" x14ac:dyDescent="0.25">
      <c r="C356" s="114" t="s">
        <v>4972</v>
      </c>
      <c r="D356" s="115"/>
      <c r="E356" s="115"/>
      <c r="F356" s="115"/>
      <c r="G356" s="115"/>
      <c r="H356" s="115"/>
      <c r="I356" s="115"/>
      <c r="J356" s="115"/>
      <c r="K356" s="115"/>
      <c r="L356" s="82"/>
      <c r="M356" s="101"/>
      <c r="N356" s="107" t="str">
        <f t="shared" si="0"/>
        <v/>
      </c>
      <c r="O356" s="107"/>
      <c r="P356" s="108"/>
      <c r="Q356" s="109"/>
      <c r="R356" s="110"/>
    </row>
    <row r="357" spans="3:18" ht="15.75" customHeight="1" thickBot="1" x14ac:dyDescent="0.25">
      <c r="C357" s="114" t="s">
        <v>4973</v>
      </c>
      <c r="D357" s="115"/>
      <c r="E357" s="115"/>
      <c r="F357" s="115"/>
      <c r="G357" s="115"/>
      <c r="H357" s="115"/>
      <c r="I357" s="115"/>
      <c r="J357" s="115"/>
      <c r="K357" s="115"/>
      <c r="L357" s="82"/>
      <c r="M357" s="101"/>
      <c r="N357" s="107" t="str">
        <f t="shared" si="0"/>
        <v/>
      </c>
      <c r="O357" s="107"/>
      <c r="P357" s="108"/>
      <c r="Q357" s="109"/>
      <c r="R357" s="110"/>
    </row>
    <row r="358" spans="3:18" ht="15.75" customHeight="1" thickBot="1" x14ac:dyDescent="0.25">
      <c r="C358" s="114" t="s">
        <v>4974</v>
      </c>
      <c r="D358" s="115"/>
      <c r="E358" s="115"/>
      <c r="F358" s="115"/>
      <c r="G358" s="115"/>
      <c r="H358" s="115"/>
      <c r="I358" s="115"/>
      <c r="J358" s="115"/>
      <c r="K358" s="115"/>
      <c r="L358" s="82"/>
      <c r="M358" s="101"/>
      <c r="N358" s="107" t="str">
        <f t="shared" si="0"/>
        <v/>
      </c>
      <c r="O358" s="107"/>
      <c r="P358" s="108"/>
      <c r="Q358" s="109"/>
      <c r="R358" s="110"/>
    </row>
    <row r="359" spans="3:18" ht="15.75" customHeight="1" thickBot="1" x14ac:dyDescent="0.25">
      <c r="C359" s="114" t="s">
        <v>4975</v>
      </c>
      <c r="D359" s="115"/>
      <c r="E359" s="115"/>
      <c r="F359" s="115"/>
      <c r="G359" s="115"/>
      <c r="H359" s="115"/>
      <c r="I359" s="115"/>
      <c r="J359" s="115"/>
      <c r="K359" s="115"/>
      <c r="L359" s="82"/>
      <c r="M359" s="101"/>
      <c r="N359" s="107" t="str">
        <f t="shared" si="0"/>
        <v/>
      </c>
      <c r="O359" s="107"/>
      <c r="P359" s="108"/>
      <c r="Q359" s="109"/>
      <c r="R359" s="110"/>
    </row>
    <row r="360" spans="3:18" ht="15.75" customHeight="1" thickBot="1" x14ac:dyDescent="0.25">
      <c r="C360" s="116" t="s">
        <v>4976</v>
      </c>
      <c r="D360" s="117"/>
      <c r="E360" s="117"/>
      <c r="F360" s="117"/>
      <c r="G360" s="117"/>
      <c r="H360" s="117"/>
      <c r="I360" s="117"/>
      <c r="J360" s="117"/>
      <c r="K360" s="117"/>
      <c r="L360" s="82"/>
      <c r="M360" s="101"/>
      <c r="N360" s="107" t="str">
        <f t="shared" si="0"/>
        <v/>
      </c>
      <c r="O360" s="107"/>
      <c r="P360" s="108"/>
      <c r="Q360" s="109"/>
      <c r="R360" s="110"/>
    </row>
    <row r="361" spans="3:18" ht="15.75" customHeight="1" thickBot="1" x14ac:dyDescent="0.25">
      <c r="C361" s="114" t="s">
        <v>4977</v>
      </c>
      <c r="D361" s="115"/>
      <c r="E361" s="115"/>
      <c r="F361" s="115"/>
      <c r="G361" s="115"/>
      <c r="H361" s="115"/>
      <c r="I361" s="115"/>
      <c r="J361" s="115"/>
      <c r="K361" s="115"/>
      <c r="L361" s="82"/>
      <c r="M361" s="101"/>
      <c r="N361" s="107" t="str">
        <f t="shared" si="0"/>
        <v/>
      </c>
      <c r="O361" s="107"/>
      <c r="P361" s="108"/>
      <c r="Q361" s="109"/>
      <c r="R361" s="110"/>
    </row>
    <row r="362" spans="3:18" ht="15.75" customHeight="1" thickBot="1" x14ac:dyDescent="0.25">
      <c r="C362" s="114" t="s">
        <v>4978</v>
      </c>
      <c r="D362" s="115"/>
      <c r="E362" s="115"/>
      <c r="F362" s="115"/>
      <c r="G362" s="115"/>
      <c r="H362" s="115"/>
      <c r="I362" s="115"/>
      <c r="J362" s="115"/>
      <c r="K362" s="115"/>
      <c r="L362" s="82"/>
      <c r="M362" s="101"/>
      <c r="N362" s="107" t="str">
        <f t="shared" si="0"/>
        <v/>
      </c>
      <c r="O362" s="107"/>
      <c r="P362" s="108"/>
      <c r="Q362" s="109"/>
      <c r="R362" s="110"/>
    </row>
    <row r="363" spans="3:18" ht="15.75" customHeight="1" thickBot="1" x14ac:dyDescent="0.25">
      <c r="C363" s="114" t="s">
        <v>4979</v>
      </c>
      <c r="D363" s="115"/>
      <c r="E363" s="115"/>
      <c r="F363" s="115"/>
      <c r="G363" s="115"/>
      <c r="H363" s="115"/>
      <c r="I363" s="115"/>
      <c r="J363" s="115"/>
      <c r="K363" s="115"/>
      <c r="L363" s="82"/>
      <c r="M363" s="101"/>
      <c r="N363" s="107" t="str">
        <f t="shared" si="0"/>
        <v/>
      </c>
      <c r="O363" s="107"/>
      <c r="P363" s="108"/>
      <c r="Q363" s="109"/>
      <c r="R363" s="110"/>
    </row>
    <row r="364" spans="3:18" ht="15.75" customHeight="1" thickBot="1" x14ac:dyDescent="0.25">
      <c r="C364" s="114" t="s">
        <v>4980</v>
      </c>
      <c r="D364" s="115"/>
      <c r="E364" s="115"/>
      <c r="F364" s="115"/>
      <c r="G364" s="115"/>
      <c r="H364" s="115"/>
      <c r="I364" s="115"/>
      <c r="J364" s="115"/>
      <c r="K364" s="115"/>
      <c r="L364" s="82"/>
      <c r="M364" s="101"/>
      <c r="N364" s="107" t="str">
        <f t="shared" si="0"/>
        <v/>
      </c>
      <c r="O364" s="107"/>
      <c r="P364" s="108"/>
      <c r="Q364" s="109"/>
      <c r="R364" s="110"/>
    </row>
    <row r="365" spans="3:18" ht="15.75" customHeight="1" thickBot="1" x14ac:dyDescent="0.25">
      <c r="C365" s="114" t="s">
        <v>4981</v>
      </c>
      <c r="D365" s="115"/>
      <c r="E365" s="115"/>
      <c r="F365" s="115"/>
      <c r="G365" s="115"/>
      <c r="H365" s="115"/>
      <c r="I365" s="115"/>
      <c r="J365" s="115"/>
      <c r="K365" s="115"/>
      <c r="L365" s="82"/>
      <c r="M365" s="101"/>
      <c r="N365" s="107" t="str">
        <f t="shared" si="0"/>
        <v/>
      </c>
      <c r="O365" s="107"/>
      <c r="P365" s="108"/>
      <c r="Q365" s="109"/>
      <c r="R365" s="110"/>
    </row>
    <row r="366" spans="3:18" ht="15.75" customHeight="1" thickBot="1" x14ac:dyDescent="0.25">
      <c r="C366" s="114" t="s">
        <v>4982</v>
      </c>
      <c r="D366" s="115"/>
      <c r="E366" s="115"/>
      <c r="F366" s="115"/>
      <c r="G366" s="115"/>
      <c r="H366" s="115"/>
      <c r="I366" s="115"/>
      <c r="J366" s="115"/>
      <c r="K366" s="115"/>
      <c r="L366" s="82"/>
      <c r="M366" s="101"/>
      <c r="N366" s="107" t="str">
        <f t="shared" si="0"/>
        <v/>
      </c>
      <c r="O366" s="107"/>
      <c r="P366" s="108"/>
      <c r="Q366" s="109"/>
      <c r="R366" s="110"/>
    </row>
    <row r="367" spans="3:18" ht="15.75" customHeight="1" thickBot="1" x14ac:dyDescent="0.25">
      <c r="C367" s="114" t="s">
        <v>4983</v>
      </c>
      <c r="D367" s="115"/>
      <c r="E367" s="115"/>
      <c r="F367" s="115"/>
      <c r="G367" s="115"/>
      <c r="H367" s="115"/>
      <c r="I367" s="115"/>
      <c r="J367" s="115"/>
      <c r="K367" s="115"/>
      <c r="L367" s="82"/>
      <c r="M367" s="101"/>
      <c r="N367" s="107" t="str">
        <f t="shared" si="0"/>
        <v/>
      </c>
      <c r="O367" s="107"/>
      <c r="P367" s="108"/>
      <c r="Q367" s="109"/>
      <c r="R367" s="110"/>
    </row>
    <row r="368" spans="3:18" ht="15.75" customHeight="1" thickBot="1" x14ac:dyDescent="0.25">
      <c r="C368" s="114" t="s">
        <v>4984</v>
      </c>
      <c r="D368" s="115"/>
      <c r="E368" s="115"/>
      <c r="F368" s="115"/>
      <c r="G368" s="115"/>
      <c r="H368" s="115"/>
      <c r="I368" s="115"/>
      <c r="J368" s="115"/>
      <c r="K368" s="115"/>
      <c r="L368" s="82"/>
      <c r="M368" s="101"/>
      <c r="N368" s="107" t="str">
        <f t="shared" si="0"/>
        <v/>
      </c>
      <c r="O368" s="107"/>
      <c r="P368" s="108"/>
      <c r="Q368" s="109"/>
      <c r="R368" s="110"/>
    </row>
    <row r="369" spans="1:18" ht="15.75" customHeight="1" thickBot="1" x14ac:dyDescent="0.25">
      <c r="C369" s="114" t="s">
        <v>4985</v>
      </c>
      <c r="D369" s="115"/>
      <c r="E369" s="115"/>
      <c r="F369" s="115"/>
      <c r="G369" s="115"/>
      <c r="H369" s="115"/>
      <c r="I369" s="115"/>
      <c r="J369" s="115"/>
      <c r="K369" s="115"/>
      <c r="L369" s="82"/>
      <c r="M369" s="101"/>
      <c r="N369" s="107" t="str">
        <f t="shared" si="0"/>
        <v/>
      </c>
      <c r="O369" s="107"/>
      <c r="P369" s="108"/>
      <c r="Q369" s="109"/>
      <c r="R369" s="110"/>
    </row>
    <row r="370" spans="1:18" ht="15.75" customHeight="1" thickBot="1" x14ac:dyDescent="0.25">
      <c r="C370" s="114" t="s">
        <v>5219</v>
      </c>
      <c r="D370" s="115"/>
      <c r="E370" s="115"/>
      <c r="F370" s="115"/>
      <c r="G370" s="115"/>
      <c r="H370" s="115"/>
      <c r="I370" s="115"/>
      <c r="J370" s="115"/>
      <c r="K370" s="115"/>
      <c r="L370" s="82"/>
      <c r="M370" s="101"/>
      <c r="N370" s="107" t="str">
        <f t="shared" si="0"/>
        <v/>
      </c>
      <c r="O370" s="107"/>
      <c r="P370" s="108"/>
      <c r="Q370" s="109"/>
      <c r="R370" s="110"/>
    </row>
    <row r="371" spans="1:18" ht="15.75" customHeight="1" thickBot="1" x14ac:dyDescent="0.25">
      <c r="C371" s="114" t="s">
        <v>4987</v>
      </c>
      <c r="D371" s="115"/>
      <c r="E371" s="115"/>
      <c r="F371" s="115"/>
      <c r="G371" s="115"/>
      <c r="H371" s="115"/>
      <c r="I371" s="115"/>
      <c r="J371" s="115"/>
      <c r="K371" s="115"/>
      <c r="L371" s="82"/>
      <c r="M371" s="101"/>
      <c r="N371" s="107" t="str">
        <f t="shared" si="0"/>
        <v/>
      </c>
      <c r="O371" s="107"/>
      <c r="P371" s="108"/>
      <c r="Q371" s="109"/>
      <c r="R371" s="110"/>
    </row>
    <row r="372" spans="1:18" ht="15.75" customHeight="1" thickBot="1" x14ac:dyDescent="0.25">
      <c r="C372" s="114" t="s">
        <v>4988</v>
      </c>
      <c r="D372" s="115"/>
      <c r="E372" s="115"/>
      <c r="F372" s="115"/>
      <c r="G372" s="115"/>
      <c r="H372" s="115"/>
      <c r="I372" s="115"/>
      <c r="J372" s="115"/>
      <c r="K372" s="115"/>
      <c r="L372" s="82"/>
      <c r="M372" s="101"/>
      <c r="N372" s="107" t="str">
        <f t="shared" si="0"/>
        <v/>
      </c>
      <c r="O372" s="107"/>
      <c r="P372" s="108"/>
      <c r="Q372" s="109"/>
      <c r="R372" s="110"/>
    </row>
    <row r="373" spans="1:18" ht="15.75" customHeight="1" thickBot="1" x14ac:dyDescent="0.25">
      <c r="C373" s="25" t="s">
        <v>4962</v>
      </c>
      <c r="D373" s="138"/>
      <c r="E373" s="138"/>
      <c r="F373" s="138"/>
      <c r="G373" s="138"/>
      <c r="H373" s="138"/>
      <c r="I373" s="138"/>
      <c r="J373" s="138"/>
      <c r="K373" s="138"/>
      <c r="L373" s="82"/>
      <c r="M373" s="86"/>
      <c r="N373" s="144" t="str">
        <f t="shared" si="0"/>
        <v/>
      </c>
      <c r="O373" s="144"/>
      <c r="P373" s="145"/>
      <c r="Q373" s="139"/>
      <c r="R373" s="140"/>
    </row>
    <row r="374" spans="1:18" s="24" customFormat="1" ht="9" x14ac:dyDescent="0.2">
      <c r="C374" s="141" t="s">
        <v>4990</v>
      </c>
      <c r="D374" s="142"/>
      <c r="E374" s="142"/>
      <c r="F374" s="142"/>
      <c r="G374" s="142"/>
      <c r="H374" s="142"/>
      <c r="I374" s="142"/>
      <c r="J374" s="142"/>
      <c r="K374" s="143"/>
    </row>
    <row r="375" spans="1:18" x14ac:dyDescent="0.2"/>
    <row r="376" spans="1:18" x14ac:dyDescent="0.2">
      <c r="A376" s="36" t="s">
        <v>5091</v>
      </c>
      <c r="B376" s="36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</row>
    <row r="377" spans="1:18" s="12" customFormat="1" ht="7.5" x14ac:dyDescent="0.2"/>
    <row r="378" spans="1:18" x14ac:dyDescent="0.2">
      <c r="A378" s="11" t="s">
        <v>5090</v>
      </c>
    </row>
    <row r="379" spans="1:18" s="12" customFormat="1" ht="7.5" x14ac:dyDescent="0.2"/>
    <row r="380" spans="1:18" ht="14.25" thickBot="1" x14ac:dyDescent="0.25">
      <c r="A380" s="11"/>
      <c r="C380" s="118" t="s">
        <v>5092</v>
      </c>
      <c r="D380" s="119"/>
      <c r="E380" s="119"/>
      <c r="F380" s="119"/>
      <c r="G380" s="119"/>
      <c r="H380" s="119"/>
      <c r="I380" s="119"/>
      <c r="J380" s="119"/>
      <c r="K380" s="119"/>
      <c r="L380" s="119"/>
      <c r="M380" s="119"/>
      <c r="N380" s="120"/>
      <c r="O380" s="23" t="s">
        <v>4934</v>
      </c>
    </row>
    <row r="381" spans="1:18" ht="39.950000000000003" customHeight="1" thickBot="1" x14ac:dyDescent="0.25">
      <c r="C381" s="111" t="s">
        <v>5093</v>
      </c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3"/>
      <c r="O381" s="82"/>
    </row>
    <row r="382" spans="1:18" ht="39.950000000000003" customHeight="1" thickBot="1" x14ac:dyDescent="0.25">
      <c r="C382" s="111" t="s">
        <v>5094</v>
      </c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3"/>
      <c r="O382" s="82"/>
    </row>
    <row r="383" spans="1:18" ht="27.6" customHeight="1" thickBot="1" x14ac:dyDescent="0.25">
      <c r="C383" s="111" t="s">
        <v>5095</v>
      </c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3"/>
      <c r="O383" s="82"/>
    </row>
    <row r="384" spans="1:18" ht="27.6" customHeight="1" thickBot="1" x14ac:dyDescent="0.25">
      <c r="C384" s="111" t="s">
        <v>5096</v>
      </c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3"/>
      <c r="O384" s="82"/>
    </row>
    <row r="385" spans="1:18" ht="17.45" customHeight="1" thickBot="1" x14ac:dyDescent="0.25">
      <c r="C385" s="111" t="s">
        <v>5097</v>
      </c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3"/>
      <c r="O385" s="82"/>
    </row>
    <row r="386" spans="1:18" ht="17.45" customHeight="1" thickBot="1" x14ac:dyDescent="0.25">
      <c r="C386" s="111" t="s">
        <v>5098</v>
      </c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3"/>
      <c r="O386" s="82"/>
    </row>
    <row r="387" spans="1:18" x14ac:dyDescent="0.2"/>
    <row r="388" spans="1:18" x14ac:dyDescent="0.2">
      <c r="A388" s="36" t="s">
        <v>5099</v>
      </c>
      <c r="B388" s="36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</row>
    <row r="389" spans="1:18" s="12" customFormat="1" ht="8.25" thickBot="1" x14ac:dyDescent="0.25"/>
    <row r="390" spans="1:18" ht="150" customHeight="1" thickBot="1" x14ac:dyDescent="0.25">
      <c r="A390" s="239"/>
      <c r="B390" s="240"/>
      <c r="C390" s="240"/>
      <c r="D390" s="240"/>
      <c r="E390" s="240"/>
      <c r="F390" s="240"/>
      <c r="G390" s="240"/>
      <c r="H390" s="240"/>
      <c r="I390" s="240"/>
      <c r="J390" s="240"/>
      <c r="K390" s="240"/>
      <c r="L390" s="240"/>
      <c r="M390" s="240"/>
      <c r="N390" s="240"/>
      <c r="O390" s="240"/>
      <c r="P390" s="240"/>
      <c r="Q390" s="240"/>
      <c r="R390" s="241"/>
    </row>
  </sheetData>
  <dataConsolidate/>
  <mergeCells count="517">
    <mergeCell ref="C12:M12"/>
    <mergeCell ref="C10:M10"/>
    <mergeCell ref="H325:K325"/>
    <mergeCell ref="B335:C335"/>
    <mergeCell ref="P90:R90"/>
    <mergeCell ref="P91:R91"/>
    <mergeCell ref="P92:R92"/>
    <mergeCell ref="P93:R93"/>
    <mergeCell ref="C20:M20"/>
    <mergeCell ref="C18:M18"/>
    <mergeCell ref="C16:M16"/>
    <mergeCell ref="C205:K205"/>
    <mergeCell ref="C197:K197"/>
    <mergeCell ref="E44:J44"/>
    <mergeCell ref="F172:I172"/>
    <mergeCell ref="C173:E173"/>
    <mergeCell ref="F173:I173"/>
    <mergeCell ref="C188:G188"/>
    <mergeCell ref="C183:G183"/>
    <mergeCell ref="C184:G184"/>
    <mergeCell ref="C185:G185"/>
    <mergeCell ref="C186:G186"/>
    <mergeCell ref="C187:G187"/>
    <mergeCell ref="H183:K183"/>
    <mergeCell ref="A6:R6"/>
    <mergeCell ref="A390:R390"/>
    <mergeCell ref="H336:K336"/>
    <mergeCell ref="H337:K337"/>
    <mergeCell ref="H338:K338"/>
    <mergeCell ref="H339:K339"/>
    <mergeCell ref="H340:K340"/>
    <mergeCell ref="H341:K341"/>
    <mergeCell ref="D313:L313"/>
    <mergeCell ref="M313:O313"/>
    <mergeCell ref="P313:R313"/>
    <mergeCell ref="B341:C341"/>
    <mergeCell ref="B342:C342"/>
    <mergeCell ref="H314:K314"/>
    <mergeCell ref="H315:K315"/>
    <mergeCell ref="H316:K316"/>
    <mergeCell ref="H317:K317"/>
    <mergeCell ref="H188:K188"/>
    <mergeCell ref="B323:C323"/>
    <mergeCell ref="B324:C324"/>
    <mergeCell ref="B325:C325"/>
    <mergeCell ref="C175:E175"/>
    <mergeCell ref="F175:I175"/>
    <mergeCell ref="C172:E172"/>
    <mergeCell ref="H335:K335"/>
    <mergeCell ref="H319:K319"/>
    <mergeCell ref="H320:K320"/>
    <mergeCell ref="H321:K321"/>
    <mergeCell ref="H324:K324"/>
    <mergeCell ref="C226:K226"/>
    <mergeCell ref="C217:K217"/>
    <mergeCell ref="C218:K218"/>
    <mergeCell ref="C219:K219"/>
    <mergeCell ref="C220:K220"/>
    <mergeCell ref="C221:K221"/>
    <mergeCell ref="C222:K222"/>
    <mergeCell ref="C223:K223"/>
    <mergeCell ref="C224:K224"/>
    <mergeCell ref="C225:K225"/>
    <mergeCell ref="C254:K254"/>
    <mergeCell ref="C255:K255"/>
    <mergeCell ref="C256:K256"/>
    <mergeCell ref="B330:C330"/>
    <mergeCell ref="B331:C331"/>
    <mergeCell ref="B332:C332"/>
    <mergeCell ref="B333:C333"/>
    <mergeCell ref="B334:C334"/>
    <mergeCell ref="H330:K330"/>
    <mergeCell ref="H333:K333"/>
    <mergeCell ref="H334:K334"/>
    <mergeCell ref="B321:C321"/>
    <mergeCell ref="H322:K322"/>
    <mergeCell ref="H323:K323"/>
    <mergeCell ref="H326:K326"/>
    <mergeCell ref="H327:K327"/>
    <mergeCell ref="H328:K328"/>
    <mergeCell ref="H329:K329"/>
    <mergeCell ref="C97:K97"/>
    <mergeCell ref="C109:K109"/>
    <mergeCell ref="F77:K77"/>
    <mergeCell ref="F78:K78"/>
    <mergeCell ref="H331:K331"/>
    <mergeCell ref="H332:K332"/>
    <mergeCell ref="H184:K184"/>
    <mergeCell ref="H185:K185"/>
    <mergeCell ref="H186:K186"/>
    <mergeCell ref="H187:K187"/>
    <mergeCell ref="C257:K257"/>
    <mergeCell ref="C258:K258"/>
    <mergeCell ref="C249:K249"/>
    <mergeCell ref="C250:K250"/>
    <mergeCell ref="C251:K251"/>
    <mergeCell ref="C252:K252"/>
    <mergeCell ref="C253:K253"/>
    <mergeCell ref="C264:K264"/>
    <mergeCell ref="C265:K265"/>
    <mergeCell ref="B329:C329"/>
    <mergeCell ref="C95:K95"/>
    <mergeCell ref="C96:K96"/>
    <mergeCell ref="C125:K125"/>
    <mergeCell ref="C126:K126"/>
    <mergeCell ref="A66:Q66"/>
    <mergeCell ref="G68:K68"/>
    <mergeCell ref="N67:O67"/>
    <mergeCell ref="F81:K81"/>
    <mergeCell ref="C90:K90"/>
    <mergeCell ref="C91:K91"/>
    <mergeCell ref="C92:K92"/>
    <mergeCell ref="C93:K93"/>
    <mergeCell ref="C94:K94"/>
    <mergeCell ref="M81:Q81"/>
    <mergeCell ref="M77:Q77"/>
    <mergeCell ref="M78:Q78"/>
    <mergeCell ref="M79:Q79"/>
    <mergeCell ref="M80:Q80"/>
    <mergeCell ref="G69:K69"/>
    <mergeCell ref="G70:K70"/>
    <mergeCell ref="G71:K71"/>
    <mergeCell ref="G72:K72"/>
    <mergeCell ref="G73:K73"/>
    <mergeCell ref="F79:K79"/>
    <mergeCell ref="F80:K80"/>
    <mergeCell ref="J60:N60"/>
    <mergeCell ref="C64:E64"/>
    <mergeCell ref="C42:L42"/>
    <mergeCell ref="G54:H54"/>
    <mergeCell ref="N50:O50"/>
    <mergeCell ref="E56:I56"/>
    <mergeCell ref="E48:H48"/>
    <mergeCell ref="E46:H46"/>
    <mergeCell ref="M25:Q25"/>
    <mergeCell ref="C24:H24"/>
    <mergeCell ref="C25:H25"/>
    <mergeCell ref="I24:L24"/>
    <mergeCell ref="I25:L25"/>
    <mergeCell ref="L58:N58"/>
    <mergeCell ref="E31:H31"/>
    <mergeCell ref="C52:J52"/>
    <mergeCell ref="L52:M52"/>
    <mergeCell ref="C14:M14"/>
    <mergeCell ref="I29:Q29"/>
    <mergeCell ref="H35:K35"/>
    <mergeCell ref="H36:K36"/>
    <mergeCell ref="C35:G35"/>
    <mergeCell ref="C36:G36"/>
    <mergeCell ref="E38:G38"/>
    <mergeCell ref="H38:K38"/>
    <mergeCell ref="C33:Q33"/>
    <mergeCell ref="N128:P128"/>
    <mergeCell ref="M124:O124"/>
    <mergeCell ref="M125:O125"/>
    <mergeCell ref="M126:O126"/>
    <mergeCell ref="M117:M118"/>
    <mergeCell ref="N117:N118"/>
    <mergeCell ref="M127:Q127"/>
    <mergeCell ref="C98:K98"/>
    <mergeCell ref="I141:K141"/>
    <mergeCell ref="K137:L137"/>
    <mergeCell ref="K138:L138"/>
    <mergeCell ref="F137:J137"/>
    <mergeCell ref="F138:J138"/>
    <mergeCell ref="C127:K127"/>
    <mergeCell ref="C102:K102"/>
    <mergeCell ref="C103:K103"/>
    <mergeCell ref="C104:K104"/>
    <mergeCell ref="C105:K105"/>
    <mergeCell ref="C106:K106"/>
    <mergeCell ref="D117:K117"/>
    <mergeCell ref="C114:K114"/>
    <mergeCell ref="C115:K115"/>
    <mergeCell ref="C116:K116"/>
    <mergeCell ref="C118:K118"/>
    <mergeCell ref="L117:L118"/>
    <mergeCell ref="C99:K99"/>
    <mergeCell ref="C100:K100"/>
    <mergeCell ref="C101:K101"/>
    <mergeCell ref="B151:G151"/>
    <mergeCell ref="B152:G152"/>
    <mergeCell ref="B153:G153"/>
    <mergeCell ref="C110:K110"/>
    <mergeCell ref="C111:K111"/>
    <mergeCell ref="C112:K112"/>
    <mergeCell ref="C113:K113"/>
    <mergeCell ref="C107:K107"/>
    <mergeCell ref="C108:K108"/>
    <mergeCell ref="C124:K124"/>
    <mergeCell ref="B154:G154"/>
    <mergeCell ref="B155:G155"/>
    <mergeCell ref="C162:F162"/>
    <mergeCell ref="G162:K162"/>
    <mergeCell ref="N146:P146"/>
    <mergeCell ref="N147:P147"/>
    <mergeCell ref="N148:P148"/>
    <mergeCell ref="N149:P149"/>
    <mergeCell ref="N150:P150"/>
    <mergeCell ref="C146:H146"/>
    <mergeCell ref="I146:K146"/>
    <mergeCell ref="C147:H147"/>
    <mergeCell ref="I147:K147"/>
    <mergeCell ref="B157:G157"/>
    <mergeCell ref="H157:K157"/>
    <mergeCell ref="N156:P156"/>
    <mergeCell ref="N157:P157"/>
    <mergeCell ref="N158:P158"/>
    <mergeCell ref="N159:P159"/>
    <mergeCell ref="N151:P151"/>
    <mergeCell ref="N152:P152"/>
    <mergeCell ref="N155:P155"/>
    <mergeCell ref="B156:G156"/>
    <mergeCell ref="G161:K161"/>
    <mergeCell ref="N137:Q138"/>
    <mergeCell ref="N140:P140"/>
    <mergeCell ref="H151:K151"/>
    <mergeCell ref="H152:K152"/>
    <mergeCell ref="H153:K153"/>
    <mergeCell ref="H154:K154"/>
    <mergeCell ref="H155:K155"/>
    <mergeCell ref="H156:K156"/>
    <mergeCell ref="N141:P141"/>
    <mergeCell ref="N142:P142"/>
    <mergeCell ref="N143:P143"/>
    <mergeCell ref="N144:P144"/>
    <mergeCell ref="N145:P145"/>
    <mergeCell ref="C145:H145"/>
    <mergeCell ref="I145:K145"/>
    <mergeCell ref="C142:H142"/>
    <mergeCell ref="I142:K142"/>
    <mergeCell ref="C143:H143"/>
    <mergeCell ref="I143:K143"/>
    <mergeCell ref="C144:H144"/>
    <mergeCell ref="I144:K144"/>
    <mergeCell ref="C140:H140"/>
    <mergeCell ref="I140:K140"/>
    <mergeCell ref="C141:H141"/>
    <mergeCell ref="C161:F161"/>
    <mergeCell ref="C198:K198"/>
    <mergeCell ref="C199:K199"/>
    <mergeCell ref="C200:K200"/>
    <mergeCell ref="C201:K201"/>
    <mergeCell ref="C192:K192"/>
    <mergeCell ref="C193:K193"/>
    <mergeCell ref="C194:K194"/>
    <mergeCell ref="C195:K195"/>
    <mergeCell ref="C196:K196"/>
    <mergeCell ref="C174:E174"/>
    <mergeCell ref="F174:I174"/>
    <mergeCell ref="C169:E169"/>
    <mergeCell ref="F169:I169"/>
    <mergeCell ref="C170:E170"/>
    <mergeCell ref="F170:I170"/>
    <mergeCell ref="C171:E171"/>
    <mergeCell ref="F171:I171"/>
    <mergeCell ref="C166:E166"/>
    <mergeCell ref="F166:I166"/>
    <mergeCell ref="C167:E167"/>
    <mergeCell ref="F167:I167"/>
    <mergeCell ref="C168:E168"/>
    <mergeCell ref="F168:I168"/>
    <mergeCell ref="M206:N206"/>
    <mergeCell ref="M193:N193"/>
    <mergeCell ref="M194:N194"/>
    <mergeCell ref="M195:N195"/>
    <mergeCell ref="M196:N196"/>
    <mergeCell ref="M197:N197"/>
    <mergeCell ref="M198:N198"/>
    <mergeCell ref="M199:N199"/>
    <mergeCell ref="M200:N200"/>
    <mergeCell ref="M201:N201"/>
    <mergeCell ref="M202:N202"/>
    <mergeCell ref="M203:N203"/>
    <mergeCell ref="M204:N204"/>
    <mergeCell ref="M205:N205"/>
    <mergeCell ref="M207:N207"/>
    <mergeCell ref="C202:K202"/>
    <mergeCell ref="C203:K203"/>
    <mergeCell ref="C204:K204"/>
    <mergeCell ref="C242:K242"/>
    <mergeCell ref="C243:K243"/>
    <mergeCell ref="M192:N192"/>
    <mergeCell ref="D244:K244"/>
    <mergeCell ref="C245:K245"/>
    <mergeCell ref="C237:K237"/>
    <mergeCell ref="C238:K238"/>
    <mergeCell ref="C239:K239"/>
    <mergeCell ref="C240:K240"/>
    <mergeCell ref="C241:K241"/>
    <mergeCell ref="C232:K232"/>
    <mergeCell ref="C233:K233"/>
    <mergeCell ref="C234:K234"/>
    <mergeCell ref="C235:K235"/>
    <mergeCell ref="C236:K236"/>
    <mergeCell ref="C227:K227"/>
    <mergeCell ref="C228:K228"/>
    <mergeCell ref="C229:K229"/>
    <mergeCell ref="C230:K230"/>
    <mergeCell ref="C231:K231"/>
    <mergeCell ref="C266:K266"/>
    <mergeCell ref="C267:K267"/>
    <mergeCell ref="C268:K268"/>
    <mergeCell ref="C259:K259"/>
    <mergeCell ref="C260:K260"/>
    <mergeCell ref="C261:K261"/>
    <mergeCell ref="C262:K262"/>
    <mergeCell ref="C263:K263"/>
    <mergeCell ref="C274:K274"/>
    <mergeCell ref="C275:K275"/>
    <mergeCell ref="D276:K276"/>
    <mergeCell ref="C277:K277"/>
    <mergeCell ref="C281:K281"/>
    <mergeCell ref="C269:K269"/>
    <mergeCell ref="C270:K270"/>
    <mergeCell ref="C271:K271"/>
    <mergeCell ref="C272:K272"/>
    <mergeCell ref="C273:K273"/>
    <mergeCell ref="H318:K318"/>
    <mergeCell ref="C287:K287"/>
    <mergeCell ref="C288:K288"/>
    <mergeCell ref="C289:K289"/>
    <mergeCell ref="C290:K290"/>
    <mergeCell ref="C291:K291"/>
    <mergeCell ref="C282:K282"/>
    <mergeCell ref="C283:K283"/>
    <mergeCell ref="C284:K284"/>
    <mergeCell ref="C285:K285"/>
    <mergeCell ref="C286:K286"/>
    <mergeCell ref="C300:K300"/>
    <mergeCell ref="C301:K301"/>
    <mergeCell ref="C292:K292"/>
    <mergeCell ref="C293:K293"/>
    <mergeCell ref="C294:K294"/>
    <mergeCell ref="C295:K295"/>
    <mergeCell ref="C296:K296"/>
    <mergeCell ref="C307:K307"/>
    <mergeCell ref="D308:K308"/>
    <mergeCell ref="C309:K309"/>
    <mergeCell ref="B338:C338"/>
    <mergeCell ref="B339:C339"/>
    <mergeCell ref="B340:C340"/>
    <mergeCell ref="D321:G321"/>
    <mergeCell ref="D322:G322"/>
    <mergeCell ref="D323:G323"/>
    <mergeCell ref="D324:G324"/>
    <mergeCell ref="D325:G325"/>
    <mergeCell ref="D335:G335"/>
    <mergeCell ref="D326:G326"/>
    <mergeCell ref="D327:G327"/>
    <mergeCell ref="D328:G328"/>
    <mergeCell ref="D329:G329"/>
    <mergeCell ref="D330:G330"/>
    <mergeCell ref="D331:G331"/>
    <mergeCell ref="D332:G332"/>
    <mergeCell ref="D333:G333"/>
    <mergeCell ref="D334:G334"/>
    <mergeCell ref="B326:C326"/>
    <mergeCell ref="B327:C327"/>
    <mergeCell ref="B328:C328"/>
    <mergeCell ref="B322:C322"/>
    <mergeCell ref="B336:C336"/>
    <mergeCell ref="B337:C337"/>
    <mergeCell ref="D320:G320"/>
    <mergeCell ref="D314:G314"/>
    <mergeCell ref="D315:G315"/>
    <mergeCell ref="D316:G316"/>
    <mergeCell ref="D317:G317"/>
    <mergeCell ref="D318:G318"/>
    <mergeCell ref="D319:G319"/>
    <mergeCell ref="B314:C314"/>
    <mergeCell ref="B315:C315"/>
    <mergeCell ref="B316:C316"/>
    <mergeCell ref="B317:C317"/>
    <mergeCell ref="B318:C318"/>
    <mergeCell ref="B319:C319"/>
    <mergeCell ref="B320:C320"/>
    <mergeCell ref="C346:K346"/>
    <mergeCell ref="C347:K347"/>
    <mergeCell ref="C348:K348"/>
    <mergeCell ref="C349:K349"/>
    <mergeCell ref="C350:K350"/>
    <mergeCell ref="O240:Q240"/>
    <mergeCell ref="O241:Q241"/>
    <mergeCell ref="O242:Q242"/>
    <mergeCell ref="O243:Q243"/>
    <mergeCell ref="O244:Q244"/>
    <mergeCell ref="D336:G336"/>
    <mergeCell ref="D337:G337"/>
    <mergeCell ref="D338:G338"/>
    <mergeCell ref="D339:G339"/>
    <mergeCell ref="D340:G340"/>
    <mergeCell ref="D341:G341"/>
    <mergeCell ref="C302:K302"/>
    <mergeCell ref="C303:K303"/>
    <mergeCell ref="C304:K304"/>
    <mergeCell ref="C305:K305"/>
    <mergeCell ref="C306:K306"/>
    <mergeCell ref="C297:K297"/>
    <mergeCell ref="C298:K298"/>
    <mergeCell ref="C299:K299"/>
    <mergeCell ref="C361:K361"/>
    <mergeCell ref="C362:K362"/>
    <mergeCell ref="C363:K363"/>
    <mergeCell ref="C364:K364"/>
    <mergeCell ref="C365:K365"/>
    <mergeCell ref="C351:K351"/>
    <mergeCell ref="C352:K352"/>
    <mergeCell ref="C353:K353"/>
    <mergeCell ref="C354:K354"/>
    <mergeCell ref="C355:K355"/>
    <mergeCell ref="D373:K373"/>
    <mergeCell ref="Q373:R373"/>
    <mergeCell ref="N366:P366"/>
    <mergeCell ref="C374:K374"/>
    <mergeCell ref="C366:K366"/>
    <mergeCell ref="C367:K367"/>
    <mergeCell ref="C368:K368"/>
    <mergeCell ref="C369:K369"/>
    <mergeCell ref="C370:K370"/>
    <mergeCell ref="N367:P367"/>
    <mergeCell ref="N368:P368"/>
    <mergeCell ref="N369:P369"/>
    <mergeCell ref="N370:P370"/>
    <mergeCell ref="N371:P371"/>
    <mergeCell ref="N372:P372"/>
    <mergeCell ref="N373:P373"/>
    <mergeCell ref="Q367:R367"/>
    <mergeCell ref="Q368:R368"/>
    <mergeCell ref="Q369:R369"/>
    <mergeCell ref="Q370:R370"/>
    <mergeCell ref="Q371:R371"/>
    <mergeCell ref="O231:Q231"/>
    <mergeCell ref="O222:Q222"/>
    <mergeCell ref="O223:Q223"/>
    <mergeCell ref="O224:Q224"/>
    <mergeCell ref="O225:Q225"/>
    <mergeCell ref="O226:Q226"/>
    <mergeCell ref="Q364:R364"/>
    <mergeCell ref="Q365:R365"/>
    <mergeCell ref="Q366:R366"/>
    <mergeCell ref="O235:Q235"/>
    <mergeCell ref="O236:Q236"/>
    <mergeCell ref="O237:Q237"/>
    <mergeCell ref="N365:P365"/>
    <mergeCell ref="N348:P348"/>
    <mergeCell ref="N349:P349"/>
    <mergeCell ref="N350:P350"/>
    <mergeCell ref="N351:P351"/>
    <mergeCell ref="N352:P352"/>
    <mergeCell ref="N353:P353"/>
    <mergeCell ref="N354:P354"/>
    <mergeCell ref="N355:P355"/>
    <mergeCell ref="N356:P356"/>
    <mergeCell ref="Q348:R348"/>
    <mergeCell ref="N357:P357"/>
    <mergeCell ref="N129:P129"/>
    <mergeCell ref="N130:P130"/>
    <mergeCell ref="N131:P131"/>
    <mergeCell ref="N132:P132"/>
    <mergeCell ref="O227:Q227"/>
    <mergeCell ref="O228:Q228"/>
    <mergeCell ref="O229:Q229"/>
    <mergeCell ref="O230:Q230"/>
    <mergeCell ref="Q347:R347"/>
    <mergeCell ref="M346:P346"/>
    <mergeCell ref="N347:P347"/>
    <mergeCell ref="Q346:R346"/>
    <mergeCell ref="O217:Q217"/>
    <mergeCell ref="O218:Q218"/>
    <mergeCell ref="O219:Q219"/>
    <mergeCell ref="O220:Q220"/>
    <mergeCell ref="O221:Q221"/>
    <mergeCell ref="O238:Q238"/>
    <mergeCell ref="O239:Q239"/>
    <mergeCell ref="O232:Q232"/>
    <mergeCell ref="O233:Q233"/>
    <mergeCell ref="O234:Q234"/>
    <mergeCell ref="N153:P153"/>
    <mergeCell ref="N154:P154"/>
    <mergeCell ref="C386:N386"/>
    <mergeCell ref="Q355:R355"/>
    <mergeCell ref="Q356:R356"/>
    <mergeCell ref="Q357:R357"/>
    <mergeCell ref="Q358:R358"/>
    <mergeCell ref="Q359:R359"/>
    <mergeCell ref="Q360:R360"/>
    <mergeCell ref="Q361:R361"/>
    <mergeCell ref="C371:K371"/>
    <mergeCell ref="C372:K372"/>
    <mergeCell ref="C356:K356"/>
    <mergeCell ref="C357:K357"/>
    <mergeCell ref="C358:K358"/>
    <mergeCell ref="C359:K359"/>
    <mergeCell ref="C360:K360"/>
    <mergeCell ref="Q362:R362"/>
    <mergeCell ref="Q372:R372"/>
    <mergeCell ref="Q363:R363"/>
    <mergeCell ref="C380:N380"/>
    <mergeCell ref="C381:N381"/>
    <mergeCell ref="C382:N382"/>
    <mergeCell ref="C383:N383"/>
    <mergeCell ref="C384:N384"/>
    <mergeCell ref="C385:N385"/>
    <mergeCell ref="N358:P358"/>
    <mergeCell ref="N359:P359"/>
    <mergeCell ref="N360:P360"/>
    <mergeCell ref="N361:P361"/>
    <mergeCell ref="N362:P362"/>
    <mergeCell ref="N363:P363"/>
    <mergeCell ref="N364:P364"/>
    <mergeCell ref="Q349:R349"/>
    <mergeCell ref="Q350:R350"/>
    <mergeCell ref="Q351:R351"/>
    <mergeCell ref="Q352:R352"/>
    <mergeCell ref="Q353:R353"/>
    <mergeCell ref="Q354:R354"/>
  </mergeCells>
  <conditionalFormatting sqref="J60:N60">
    <cfRule type="expression" dxfId="1" priority="4">
      <formula>$G$60="Especifíque"</formula>
    </cfRule>
  </conditionalFormatting>
  <conditionalFormatting sqref="L38">
    <cfRule type="expression" dxfId="0" priority="3">
      <formula>$H$38="10. Indicar nro."</formula>
    </cfRule>
  </conditionalFormatting>
  <dataValidations count="12">
    <dataValidation type="list" allowBlank="1" showInputMessage="1" showErrorMessage="1" sqref="E38 L78:L81 L91:N117 O381:O386 L250:M276 L282:M308 L347:L373" xr:uid="{00000000-0002-0000-0000-000000000000}">
      <formula1>"Si,No"</formula1>
    </dataValidation>
    <dataValidation type="list" allowBlank="1" showDropDown="1" showInputMessage="1" showErrorMessage="1" sqref="D50:K50" xr:uid="{00000000-0002-0000-0000-000001000000}">
      <formula1>"0,1,2,3,4,5,6,7,8,9"</formula1>
    </dataValidation>
    <dataValidation type="whole" allowBlank="1" showInputMessage="1" showErrorMessage="1" sqref="C64 H315:K341 N315:N341 Q315:Q341" xr:uid="{00000000-0002-0000-0000-000002000000}">
      <formula1>1800</formula1>
      <formula2>2020</formula2>
    </dataValidation>
    <dataValidation type="whole" allowBlank="1" showInputMessage="1" showErrorMessage="1" sqref="N64" xr:uid="{00000000-0002-0000-0000-000003000000}">
      <formula1>0</formula1>
      <formula2>220</formula2>
    </dataValidation>
    <dataValidation type="textLength" allowBlank="1" showInputMessage="1" showErrorMessage="1" error="VERIFIQUE QUE SU D.N.I. CUENTE CON OCHO DÍGITOS...!!!" sqref="N50:O50" xr:uid="{00000000-0002-0000-0000-000004000000}">
      <formula1>8</formula1>
      <formula2>8</formula2>
    </dataValidation>
    <dataValidation type="textLength" allowBlank="1" showInputMessage="1" showErrorMessage="1" error="VERIFIQUE QUE EL NRO. DE CELULAR CUENTE CON NUEVE DÍGITOS...!!!" sqref="E56" xr:uid="{00000000-0002-0000-0000-000005000000}">
      <formula1>9</formula1>
      <formula2>9</formula2>
    </dataValidation>
    <dataValidation type="list" allowBlank="1" showInputMessage="1" showErrorMessage="1" sqref="B179" xr:uid="{00000000-0002-0000-0000-000006000000}">
      <formula1>"Si,Parcialmente,No"</formula1>
    </dataValidation>
    <dataValidation type="list" allowBlank="1" showInputMessage="1" showErrorMessage="1" sqref="N38 C44" xr:uid="{00000000-0002-0000-0000-000007000000}">
      <formula1>"1,2,3"</formula1>
    </dataValidation>
    <dataValidation type="list" allowBlank="1" showInputMessage="1" showErrorMessage="1" sqref="C31 M347:M373" xr:uid="{00000000-0002-0000-0000-000008000000}">
      <formula1>"1,2,3,4,5,6"</formula1>
    </dataValidation>
    <dataValidation type="list" allowBlank="1" showInputMessage="1" showErrorMessage="1" sqref="C46 C48" xr:uid="{00000000-0002-0000-0000-000009000000}">
      <formula1>"1,2"</formula1>
    </dataValidation>
    <dataValidation type="list" allowBlank="1" showInputMessage="1" showErrorMessage="1" sqref="J58" xr:uid="{00000000-0002-0000-0000-00000A000000}">
      <formula1>"1,2,3,4,5,6,7,8,9,10,11"</formula1>
    </dataValidation>
    <dataValidation type="whole" allowBlank="1" showInputMessage="1" showErrorMessage="1" sqref="H184:P188 I141:K147 F138:L138 L125:L127 P125:P126 H152:K157 C162:K162 F167:I175 L193:L205 O193:O206 L218:N244" xr:uid="{00000000-0002-0000-0000-00000B000000}">
      <formula1>0</formula1>
      <formula2>999</formula2>
    </dataValidation>
  </dataValidations>
  <pageMargins left="0.7" right="0.7" top="0.75" bottom="0.75" header="0.3" footer="0.3"/>
  <pageSetup paperSize="9" scale="60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C000000}">
          <x14:formula1>
            <xm:f>BD!$B$3:$B$880</xm:f>
          </x14:formula1>
          <xm:sqref>I25</xm:sqref>
        </x14:dataValidation>
        <x14:dataValidation type="list" allowBlank="1" showInputMessage="1" showErrorMessage="1" xr:uid="{00000000-0002-0000-0000-00000D000000}">
          <x14:formula1>
            <xm:f>Listas!$A$1:$A$6</xm:f>
          </x14:formula1>
          <xm:sqref>C32:K32</xm:sqref>
        </x14:dataValidation>
        <x14:dataValidation type="list" allowBlank="1" showInputMessage="1" showErrorMessage="1" xr:uid="{00000000-0002-0000-0000-00000E000000}">
          <x14:formula1>
            <xm:f>Listas!$G$1:$G$5</xm:f>
          </x14:formula1>
          <xm:sqref>D315:D341 M315:M341 P315:P341</xm:sqref>
        </x14:dataValidation>
        <x14:dataValidation type="list" allowBlank="1" showInputMessage="1" showErrorMessage="1" xr:uid="{00000000-0002-0000-0000-00000F000000}">
          <x14:formula1>
            <xm:f>Listas!$E$1:$E$8</xm:f>
          </x14:formula1>
          <xm:sqref>G54:H54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Y6"/>
  <sheetViews>
    <sheetView topLeftCell="EM1" zoomScale="130" zoomScaleNormal="130" workbookViewId="0">
      <selection activeCell="FI4" sqref="FI4"/>
    </sheetView>
  </sheetViews>
  <sheetFormatPr defaultColWidth="11.43359375" defaultRowHeight="15" x14ac:dyDescent="0.2"/>
  <cols>
    <col min="1" max="1" width="4.16796875" style="42" bestFit="1" customWidth="1"/>
    <col min="2" max="3" width="8.0703125" style="1" customWidth="1"/>
    <col min="4" max="5" width="7.93359375" style="1" bestFit="1" customWidth="1"/>
    <col min="6" max="6" width="7.3984375" style="1" bestFit="1" customWidth="1"/>
    <col min="7" max="7" width="24.48046875" style="1" bestFit="1" customWidth="1"/>
    <col min="8" max="8" width="11.56640625" style="1" customWidth="1"/>
    <col min="9" max="9" width="9.14453125" style="1" bestFit="1" customWidth="1"/>
    <col min="10" max="10" width="7.93359375" style="1" bestFit="1" customWidth="1"/>
    <col min="11" max="11" width="17.62109375" style="1" bestFit="1" customWidth="1"/>
    <col min="12" max="32" width="11.43359375" style="1"/>
    <col min="33" max="830" width="6.72265625" style="1" customWidth="1"/>
    <col min="831" max="16384" width="11.43359375" style="1"/>
  </cols>
  <sheetData>
    <row r="1" spans="1:831" ht="15.75" thickBot="1" x14ac:dyDescent="0.25">
      <c r="B1" s="268" t="s">
        <v>5100</v>
      </c>
      <c r="C1" s="268"/>
      <c r="D1" s="268"/>
      <c r="E1" s="268"/>
      <c r="F1" s="268"/>
      <c r="G1" s="268"/>
      <c r="H1" s="269" t="s">
        <v>5108</v>
      </c>
      <c r="I1" s="269"/>
      <c r="J1" s="269"/>
      <c r="K1" s="269"/>
      <c r="L1" s="271" t="s">
        <v>5109</v>
      </c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68" t="s">
        <v>4752</v>
      </c>
      <c r="Y1" s="268"/>
      <c r="Z1" s="268"/>
      <c r="AA1" s="268"/>
      <c r="AB1" s="268"/>
      <c r="AC1" s="268"/>
      <c r="AD1" s="268"/>
      <c r="AE1" s="268"/>
      <c r="AF1" s="268"/>
      <c r="AG1" s="272" t="s">
        <v>4939</v>
      </c>
      <c r="AH1" s="272"/>
      <c r="AI1" s="272"/>
      <c r="AJ1" s="272"/>
      <c r="AK1" s="272"/>
      <c r="AL1" s="272"/>
      <c r="AM1" s="272"/>
      <c r="AN1" s="272"/>
      <c r="AO1" s="272"/>
      <c r="AP1" s="272"/>
      <c r="AQ1" s="272"/>
      <c r="AR1" s="272"/>
      <c r="AS1" s="272"/>
      <c r="AT1" s="272"/>
      <c r="AU1" s="272"/>
      <c r="AV1" s="272"/>
      <c r="AW1" s="272"/>
      <c r="AX1" s="272"/>
      <c r="AY1" s="272"/>
      <c r="AZ1" s="272"/>
      <c r="BA1" s="272"/>
      <c r="BB1" s="272"/>
      <c r="BC1" s="272"/>
      <c r="BD1" s="272"/>
      <c r="BE1" s="272"/>
      <c r="BF1" s="272"/>
      <c r="BG1" s="272"/>
      <c r="BH1" s="272"/>
      <c r="BI1" s="272"/>
      <c r="BJ1" s="272"/>
      <c r="BK1" s="102" t="s">
        <v>4940</v>
      </c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  <c r="CW1" s="102"/>
      <c r="CX1" s="102"/>
      <c r="CY1" s="102"/>
      <c r="CZ1" s="102"/>
      <c r="DA1" s="102"/>
      <c r="DB1" s="102"/>
      <c r="DC1" s="102"/>
      <c r="DD1" s="102"/>
      <c r="DE1" s="102"/>
      <c r="DF1" s="102"/>
      <c r="DG1" s="102"/>
      <c r="DH1" s="102"/>
      <c r="DI1" s="102"/>
      <c r="DJ1" s="102"/>
      <c r="DK1" s="102"/>
      <c r="DL1" s="102"/>
      <c r="DM1" s="102"/>
      <c r="DN1" s="102"/>
      <c r="DO1" s="102"/>
      <c r="DP1" s="102"/>
      <c r="DQ1" s="102"/>
      <c r="DR1" s="102"/>
      <c r="DS1" s="102"/>
      <c r="DT1" s="102"/>
      <c r="DU1" s="102"/>
      <c r="DV1" s="102"/>
      <c r="DW1" s="102"/>
      <c r="DX1" s="102"/>
      <c r="DY1" s="102"/>
      <c r="DZ1" s="102"/>
      <c r="EA1" s="102"/>
      <c r="EB1" s="102"/>
      <c r="EC1" s="102"/>
      <c r="ED1" s="102"/>
      <c r="EE1" s="102"/>
      <c r="EF1" s="102"/>
      <c r="EG1" s="102"/>
      <c r="EH1" s="102"/>
      <c r="EI1" s="102"/>
      <c r="EJ1" s="102"/>
      <c r="EK1" s="102"/>
      <c r="EL1" s="102"/>
      <c r="EM1" s="102"/>
      <c r="EN1" s="102"/>
      <c r="EO1" s="105"/>
      <c r="EP1" s="105"/>
      <c r="EQ1" s="105"/>
      <c r="ER1" s="1" t="s">
        <v>5036</v>
      </c>
      <c r="JT1" s="1" t="s">
        <v>5037</v>
      </c>
      <c r="VI1" s="75"/>
      <c r="YL1" s="75"/>
      <c r="AES1" s="1" t="s">
        <v>5091</v>
      </c>
      <c r="AEY1" s="1" t="s">
        <v>5099</v>
      </c>
    </row>
    <row r="2" spans="1:831" s="43" customFormat="1" ht="12" thickBot="1" x14ac:dyDescent="0.25">
      <c r="A2" s="3"/>
      <c r="B2" s="47"/>
      <c r="C2" s="47"/>
      <c r="D2" s="47"/>
      <c r="E2" s="47"/>
      <c r="F2" s="47"/>
      <c r="G2" s="47"/>
      <c r="H2" s="48"/>
      <c r="I2" s="48"/>
      <c r="J2" s="48"/>
      <c r="K2" s="48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7"/>
      <c r="Y2" s="47"/>
      <c r="Z2" s="47"/>
      <c r="AA2" s="47"/>
      <c r="AB2" s="47"/>
      <c r="AC2" s="47"/>
      <c r="AD2" s="47"/>
      <c r="AE2" s="47"/>
      <c r="AF2" s="47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106"/>
      <c r="EP2" s="106"/>
      <c r="EQ2" s="106"/>
      <c r="ER2" s="43" t="s">
        <v>5066</v>
      </c>
      <c r="FA2" s="43" t="s">
        <v>5072</v>
      </c>
      <c r="HM2" s="43" t="s">
        <v>5073</v>
      </c>
      <c r="HN2" s="43" t="s">
        <v>5074</v>
      </c>
      <c r="IR2" s="43" t="s">
        <v>5188</v>
      </c>
      <c r="JT2" s="43" t="s">
        <v>5076</v>
      </c>
      <c r="NY2" s="43" t="s">
        <v>5085</v>
      </c>
      <c r="QB2" s="43" t="s">
        <v>5086</v>
      </c>
      <c r="SE2" s="43" t="s">
        <v>5087</v>
      </c>
      <c r="VI2" s="76"/>
      <c r="YL2" s="76"/>
      <c r="ABO2" s="43" t="s">
        <v>5088</v>
      </c>
      <c r="AES2" s="43" t="s">
        <v>5090</v>
      </c>
    </row>
    <row r="3" spans="1:831" s="41" customFormat="1" ht="12" customHeight="1" thickBot="1" x14ac:dyDescent="0.25">
      <c r="A3" s="46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4"/>
      <c r="N3" s="54"/>
      <c r="O3" s="54"/>
      <c r="P3" s="270" t="str">
        <f>Cuestionario!A36</f>
        <v>8. Detalle de la dirección</v>
      </c>
      <c r="Q3" s="270"/>
      <c r="R3" s="270"/>
      <c r="S3" s="270"/>
      <c r="T3" s="270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273" t="s">
        <v>5114</v>
      </c>
      <c r="AJ3" s="273"/>
      <c r="AK3" s="273"/>
      <c r="AL3" s="273"/>
      <c r="AM3" s="274" t="s">
        <v>5115</v>
      </c>
      <c r="AN3" s="274"/>
      <c r="AO3" s="274"/>
      <c r="AP3" s="274"/>
      <c r="AQ3" s="273" t="s">
        <v>5116</v>
      </c>
      <c r="AR3" s="273"/>
      <c r="AS3" s="273"/>
      <c r="AT3" s="273"/>
      <c r="AU3" s="274" t="s">
        <v>5117</v>
      </c>
      <c r="AV3" s="274"/>
      <c r="AW3" s="274"/>
      <c r="AX3" s="274"/>
      <c r="AY3" s="273" t="s">
        <v>5118</v>
      </c>
      <c r="AZ3" s="273"/>
      <c r="BA3" s="273"/>
      <c r="BB3" s="273"/>
      <c r="BC3" s="54"/>
      <c r="BD3" s="54"/>
      <c r="BE3" s="54"/>
      <c r="BF3" s="54"/>
      <c r="BG3" s="54"/>
      <c r="BH3" s="54"/>
      <c r="BI3" s="54"/>
      <c r="BJ3" s="54"/>
      <c r="BK3" s="103" t="s">
        <v>4942</v>
      </c>
      <c r="BL3" s="103"/>
      <c r="BM3" s="103"/>
      <c r="BN3" s="104" t="s">
        <v>4964</v>
      </c>
      <c r="BO3" s="104"/>
      <c r="BP3" s="104"/>
      <c r="BQ3" s="103" t="s">
        <v>4965</v>
      </c>
      <c r="BR3" s="103"/>
      <c r="BS3" s="103"/>
      <c r="BT3" s="104" t="s">
        <v>4966</v>
      </c>
      <c r="BU3" s="104"/>
      <c r="BV3" s="104"/>
      <c r="BW3" s="103" t="s">
        <v>4967</v>
      </c>
      <c r="BX3" s="103"/>
      <c r="BY3" s="103"/>
      <c r="BZ3" s="104" t="s">
        <v>4968</v>
      </c>
      <c r="CA3" s="104"/>
      <c r="CB3" s="104"/>
      <c r="CC3" s="103" t="s">
        <v>4969</v>
      </c>
      <c r="CD3" s="103"/>
      <c r="CE3" s="103"/>
      <c r="CF3" s="104" t="s">
        <v>4970</v>
      </c>
      <c r="CG3" s="104"/>
      <c r="CH3" s="104"/>
      <c r="CI3" s="103" t="s">
        <v>4971</v>
      </c>
      <c r="CJ3" s="103"/>
      <c r="CK3" s="103"/>
      <c r="CL3" s="104" t="s">
        <v>4972</v>
      </c>
      <c r="CM3" s="104"/>
      <c r="CN3" s="104"/>
      <c r="CO3" s="103" t="s">
        <v>4973</v>
      </c>
      <c r="CP3" s="103"/>
      <c r="CQ3" s="103"/>
      <c r="CR3" s="104" t="s">
        <v>4974</v>
      </c>
      <c r="CS3" s="104"/>
      <c r="CT3" s="104"/>
      <c r="CU3" s="103" t="s">
        <v>4975</v>
      </c>
      <c r="CV3" s="103"/>
      <c r="CW3" s="103"/>
      <c r="CX3" s="104" t="s">
        <v>4976</v>
      </c>
      <c r="CY3" s="104"/>
      <c r="CZ3" s="104"/>
      <c r="DA3" s="103" t="s">
        <v>4977</v>
      </c>
      <c r="DB3" s="103"/>
      <c r="DC3" s="103"/>
      <c r="DD3" s="104" t="s">
        <v>4978</v>
      </c>
      <c r="DE3" s="104"/>
      <c r="DF3" s="104"/>
      <c r="DG3" s="103" t="s">
        <v>4979</v>
      </c>
      <c r="DH3" s="103"/>
      <c r="DI3" s="103"/>
      <c r="DJ3" s="104" t="s">
        <v>4980</v>
      </c>
      <c r="DK3" s="104"/>
      <c r="DL3" s="104"/>
      <c r="DM3" s="103" t="s">
        <v>4981</v>
      </c>
      <c r="DN3" s="103"/>
      <c r="DO3" s="103"/>
      <c r="DP3" s="104" t="s">
        <v>4982</v>
      </c>
      <c r="DQ3" s="104"/>
      <c r="DR3" s="104"/>
      <c r="DS3" s="103" t="s">
        <v>4983</v>
      </c>
      <c r="DT3" s="103"/>
      <c r="DU3" s="103"/>
      <c r="DV3" s="104" t="s">
        <v>4984</v>
      </c>
      <c r="DW3" s="104"/>
      <c r="DX3" s="104"/>
      <c r="DY3" s="103" t="s">
        <v>4985</v>
      </c>
      <c r="DZ3" s="103"/>
      <c r="EA3" s="103"/>
      <c r="EB3" s="104" t="s">
        <v>4986</v>
      </c>
      <c r="EC3" s="104"/>
      <c r="ED3" s="104"/>
      <c r="EE3" s="103" t="s">
        <v>4987</v>
      </c>
      <c r="EF3" s="103"/>
      <c r="EG3" s="103"/>
      <c r="EH3" s="104" t="s">
        <v>4988</v>
      </c>
      <c r="EI3" s="104"/>
      <c r="EJ3" s="104"/>
      <c r="EK3" s="103" t="s">
        <v>4989</v>
      </c>
      <c r="EL3" s="103"/>
      <c r="EM3" s="103"/>
      <c r="EN3" s="103"/>
      <c r="EO3" s="104"/>
      <c r="EP3" s="104"/>
      <c r="EQ3" s="104"/>
      <c r="EV3" s="267" t="s">
        <v>5133</v>
      </c>
      <c r="EW3" s="267"/>
      <c r="EX3" s="267"/>
      <c r="EY3" s="267"/>
      <c r="EZ3" s="267"/>
      <c r="FA3" s="267" t="s">
        <v>4998</v>
      </c>
      <c r="FB3" s="267"/>
      <c r="FC3" s="267" t="s">
        <v>5001</v>
      </c>
      <c r="FD3" s="267"/>
      <c r="FE3" s="267"/>
      <c r="FF3" s="267"/>
      <c r="FG3" s="267"/>
      <c r="FH3" s="267"/>
      <c r="FI3" s="267"/>
      <c r="FJ3" s="267" t="s">
        <v>5010</v>
      </c>
      <c r="FK3" s="267"/>
      <c r="FL3" s="267"/>
      <c r="FM3" s="267"/>
      <c r="FN3" s="267"/>
      <c r="FO3" s="267"/>
      <c r="FP3" s="267" t="s">
        <v>5016</v>
      </c>
      <c r="FQ3" s="267"/>
      <c r="FR3" s="267" t="s">
        <v>5143</v>
      </c>
      <c r="FS3" s="267"/>
      <c r="FT3" s="267"/>
      <c r="FU3" s="267"/>
      <c r="FV3" s="267"/>
      <c r="FW3" s="267"/>
      <c r="FX3" s="267"/>
      <c r="FY3" s="267"/>
      <c r="FZ3" s="267"/>
      <c r="GA3" s="267" t="s">
        <v>5022</v>
      </c>
      <c r="GB3" s="267"/>
      <c r="GC3" s="267"/>
      <c r="GD3" s="267"/>
      <c r="GE3" s="267"/>
      <c r="GF3" s="267"/>
      <c r="GG3" s="267"/>
      <c r="GH3" s="267"/>
      <c r="HN3" s="43" t="s">
        <v>5183</v>
      </c>
      <c r="HT3" s="43" t="s">
        <v>5184</v>
      </c>
      <c r="HZ3" s="43" t="s">
        <v>5185</v>
      </c>
      <c r="IF3" s="43" t="s">
        <v>5186</v>
      </c>
      <c r="IL3" s="43" t="s">
        <v>5187</v>
      </c>
      <c r="JT3" s="43" t="s">
        <v>4942</v>
      </c>
      <c r="JU3" s="43"/>
      <c r="JV3" s="43"/>
      <c r="JW3" s="43"/>
      <c r="JX3" s="43" t="s">
        <v>4964</v>
      </c>
      <c r="JY3" s="43"/>
      <c r="JZ3" s="43"/>
      <c r="KA3" s="43"/>
      <c r="KB3" s="43" t="s">
        <v>4965</v>
      </c>
      <c r="KC3" s="43"/>
      <c r="KD3" s="43"/>
      <c r="KE3" s="43"/>
      <c r="KF3" s="43" t="s">
        <v>4966</v>
      </c>
      <c r="KG3" s="43"/>
      <c r="KH3" s="43"/>
      <c r="KI3" s="43"/>
      <c r="KJ3" s="43" t="s">
        <v>4967</v>
      </c>
      <c r="KK3" s="43"/>
      <c r="KL3" s="43"/>
      <c r="KM3" s="43"/>
      <c r="KN3" s="43" t="s">
        <v>4968</v>
      </c>
      <c r="KO3" s="43"/>
      <c r="KP3" s="43"/>
      <c r="KQ3" s="43"/>
      <c r="KR3" s="43" t="s">
        <v>4969</v>
      </c>
      <c r="KS3" s="43"/>
      <c r="KT3" s="43"/>
      <c r="KU3" s="43"/>
      <c r="KV3" s="43" t="s">
        <v>4970</v>
      </c>
      <c r="KW3" s="43"/>
      <c r="KX3" s="43"/>
      <c r="KY3" s="43"/>
      <c r="KZ3" s="43" t="s">
        <v>4971</v>
      </c>
      <c r="LA3" s="43"/>
      <c r="LB3" s="43"/>
      <c r="LC3" s="43"/>
      <c r="LD3" s="43" t="s">
        <v>4972</v>
      </c>
      <c r="LE3" s="43"/>
      <c r="LF3" s="43"/>
      <c r="LG3" s="43"/>
      <c r="LH3" s="43" t="s">
        <v>4973</v>
      </c>
      <c r="LI3" s="43"/>
      <c r="LJ3" s="43"/>
      <c r="LK3" s="43"/>
      <c r="LL3" s="43" t="s">
        <v>4974</v>
      </c>
      <c r="LM3" s="43"/>
      <c r="LN3" s="43"/>
      <c r="LO3" s="43"/>
      <c r="LP3" s="43" t="s">
        <v>4975</v>
      </c>
      <c r="LQ3" s="43"/>
      <c r="LR3" s="43"/>
      <c r="LS3" s="43"/>
      <c r="LT3" s="43" t="s">
        <v>4976</v>
      </c>
      <c r="LU3" s="43"/>
      <c r="LV3" s="43"/>
      <c r="LW3" s="43"/>
      <c r="LX3" s="43" t="s">
        <v>4977</v>
      </c>
      <c r="LY3" s="43"/>
      <c r="LZ3" s="43"/>
      <c r="MA3" s="43"/>
      <c r="MB3" s="43" t="s">
        <v>4978</v>
      </c>
      <c r="MC3" s="43"/>
      <c r="MD3" s="43"/>
      <c r="ME3" s="43"/>
      <c r="MF3" s="43" t="s">
        <v>4979</v>
      </c>
      <c r="MG3" s="43"/>
      <c r="MH3" s="43"/>
      <c r="MI3" s="43"/>
      <c r="MJ3" s="43" t="s">
        <v>4980</v>
      </c>
      <c r="MK3" s="43"/>
      <c r="ML3" s="43"/>
      <c r="MM3" s="43"/>
      <c r="MN3" s="43" t="s">
        <v>4981</v>
      </c>
      <c r="MO3" s="43"/>
      <c r="MP3" s="43"/>
      <c r="MQ3" s="43"/>
      <c r="MR3" s="43" t="s">
        <v>4982</v>
      </c>
      <c r="MS3" s="43"/>
      <c r="MT3" s="43"/>
      <c r="MU3" s="43"/>
      <c r="MV3" s="43" t="s">
        <v>4983</v>
      </c>
      <c r="MW3" s="43"/>
      <c r="MX3" s="43"/>
      <c r="MY3" s="43"/>
      <c r="MZ3" s="43" t="s">
        <v>4984</v>
      </c>
      <c r="NA3" s="43"/>
      <c r="NB3" s="43"/>
      <c r="NC3" s="43"/>
      <c r="ND3" s="43" t="s">
        <v>4985</v>
      </c>
      <c r="NE3" s="43"/>
      <c r="NF3" s="43"/>
      <c r="NG3" s="43"/>
      <c r="NH3" s="43" t="s">
        <v>4986</v>
      </c>
      <c r="NI3" s="43"/>
      <c r="NJ3" s="43"/>
      <c r="NK3" s="43"/>
      <c r="NL3" s="43" t="s">
        <v>4987</v>
      </c>
      <c r="NM3" s="43"/>
      <c r="NN3" s="43"/>
      <c r="NO3" s="43"/>
      <c r="NP3" s="43" t="s">
        <v>4988</v>
      </c>
      <c r="NQ3" s="43"/>
      <c r="NR3" s="43"/>
      <c r="NS3" s="43"/>
      <c r="NT3" s="43" t="s">
        <v>4989</v>
      </c>
      <c r="NU3" s="43"/>
      <c r="NV3" s="43"/>
      <c r="NW3" s="43"/>
      <c r="NX3" s="43"/>
      <c r="NY3" s="43" t="s">
        <v>4942</v>
      </c>
      <c r="NZ3" s="43"/>
      <c r="OA3" s="43" t="s">
        <v>4964</v>
      </c>
      <c r="OB3" s="43"/>
      <c r="OC3" s="43" t="s">
        <v>4965</v>
      </c>
      <c r="OD3" s="43"/>
      <c r="OE3" s="43" t="s">
        <v>4966</v>
      </c>
      <c r="OF3" s="43"/>
      <c r="OG3" s="43" t="s">
        <v>4967</v>
      </c>
      <c r="OH3" s="43"/>
      <c r="OI3" s="43" t="s">
        <v>4968</v>
      </c>
      <c r="OJ3" s="43"/>
      <c r="OK3" s="43" t="s">
        <v>4969</v>
      </c>
      <c r="OL3" s="43"/>
      <c r="OM3" s="43" t="s">
        <v>4970</v>
      </c>
      <c r="ON3" s="43"/>
      <c r="OO3" s="43" t="s">
        <v>4971</v>
      </c>
      <c r="OP3" s="43"/>
      <c r="OQ3" s="43" t="s">
        <v>4972</v>
      </c>
      <c r="OR3" s="43"/>
      <c r="OS3" s="43" t="s">
        <v>4973</v>
      </c>
      <c r="OT3" s="43"/>
      <c r="OU3" s="43" t="s">
        <v>4974</v>
      </c>
      <c r="OV3" s="43"/>
      <c r="OW3" s="43" t="s">
        <v>4975</v>
      </c>
      <c r="OX3" s="43"/>
      <c r="OY3" s="43" t="s">
        <v>4976</v>
      </c>
      <c r="OZ3" s="43"/>
      <c r="PA3" s="43" t="s">
        <v>4977</v>
      </c>
      <c r="PB3" s="43"/>
      <c r="PC3" s="43" t="s">
        <v>4978</v>
      </c>
      <c r="PD3" s="43"/>
      <c r="PE3" s="43" t="s">
        <v>4979</v>
      </c>
      <c r="PF3" s="43"/>
      <c r="PG3" s="43" t="s">
        <v>4980</v>
      </c>
      <c r="PH3" s="43"/>
      <c r="PI3" s="43" t="s">
        <v>4981</v>
      </c>
      <c r="PJ3" s="43"/>
      <c r="PK3" s="43" t="s">
        <v>4982</v>
      </c>
      <c r="PL3" s="43"/>
      <c r="PM3" s="43" t="s">
        <v>4983</v>
      </c>
      <c r="PN3" s="43"/>
      <c r="PO3" s="43" t="s">
        <v>4984</v>
      </c>
      <c r="PP3" s="43"/>
      <c r="PQ3" s="43" t="s">
        <v>4985</v>
      </c>
      <c r="PR3" s="43"/>
      <c r="PS3" s="43" t="s">
        <v>4986</v>
      </c>
      <c r="PT3" s="43"/>
      <c r="PU3" s="43" t="s">
        <v>4987</v>
      </c>
      <c r="PV3" s="43"/>
      <c r="PW3" s="43" t="s">
        <v>4988</v>
      </c>
      <c r="PY3" s="43" t="s">
        <v>5191</v>
      </c>
      <c r="QB3" s="43" t="s">
        <v>4942</v>
      </c>
      <c r="QC3" s="43"/>
      <c r="QD3" s="43" t="s">
        <v>4964</v>
      </c>
      <c r="QE3" s="43"/>
      <c r="QF3" s="43" t="s">
        <v>4965</v>
      </c>
      <c r="QG3" s="43"/>
      <c r="QH3" s="43" t="s">
        <v>4966</v>
      </c>
      <c r="QI3" s="43"/>
      <c r="QJ3" s="43" t="s">
        <v>4967</v>
      </c>
      <c r="QK3" s="43"/>
      <c r="QL3" s="43" t="s">
        <v>4968</v>
      </c>
      <c r="QM3" s="43"/>
      <c r="QN3" s="43" t="s">
        <v>4969</v>
      </c>
      <c r="QO3" s="43"/>
      <c r="QP3" s="43" t="s">
        <v>4970</v>
      </c>
      <c r="QQ3" s="43"/>
      <c r="QR3" s="43" t="s">
        <v>4971</v>
      </c>
      <c r="QS3" s="43"/>
      <c r="QT3" s="43" t="s">
        <v>4972</v>
      </c>
      <c r="QU3" s="43"/>
      <c r="QV3" s="43" t="s">
        <v>4973</v>
      </c>
      <c r="QW3" s="43"/>
      <c r="QX3" s="43" t="s">
        <v>4974</v>
      </c>
      <c r="QY3" s="43"/>
      <c r="QZ3" s="43" t="s">
        <v>4975</v>
      </c>
      <c r="RA3" s="43"/>
      <c r="RB3" s="43" t="s">
        <v>4976</v>
      </c>
      <c r="RC3" s="43"/>
      <c r="RD3" s="43" t="s">
        <v>4977</v>
      </c>
      <c r="RE3" s="43"/>
      <c r="RF3" s="43" t="s">
        <v>4978</v>
      </c>
      <c r="RG3" s="43"/>
      <c r="RH3" s="43" t="s">
        <v>4979</v>
      </c>
      <c r="RI3" s="43"/>
      <c r="RJ3" s="43" t="s">
        <v>4980</v>
      </c>
      <c r="RK3" s="43"/>
      <c r="RL3" s="43" t="s">
        <v>4981</v>
      </c>
      <c r="RM3" s="43"/>
      <c r="RN3" s="43" t="s">
        <v>4982</v>
      </c>
      <c r="RO3" s="43"/>
      <c r="RP3" s="43" t="s">
        <v>4983</v>
      </c>
      <c r="RQ3" s="43"/>
      <c r="RR3" s="43" t="s">
        <v>4984</v>
      </c>
      <c r="RS3" s="43"/>
      <c r="RT3" s="43" t="s">
        <v>4985</v>
      </c>
      <c r="RU3" s="43"/>
      <c r="RV3" s="43" t="s">
        <v>4986</v>
      </c>
      <c r="RW3" s="43"/>
      <c r="RX3" s="43" t="s">
        <v>4987</v>
      </c>
      <c r="RY3" s="43"/>
      <c r="RZ3" s="43" t="s">
        <v>4988</v>
      </c>
      <c r="SB3" s="43" t="s">
        <v>5191</v>
      </c>
      <c r="SE3" s="43" t="s">
        <v>4942</v>
      </c>
      <c r="SF3" s="43"/>
      <c r="SG3" s="43"/>
      <c r="SH3" s="43" t="s">
        <v>4964</v>
      </c>
      <c r="SI3" s="43"/>
      <c r="SJ3" s="43"/>
      <c r="SK3" s="43" t="s">
        <v>4965</v>
      </c>
      <c r="SL3" s="43"/>
      <c r="SM3" s="43"/>
      <c r="SN3" s="43" t="s">
        <v>4966</v>
      </c>
      <c r="SO3" s="43"/>
      <c r="SP3" s="43"/>
      <c r="SQ3" s="43" t="s">
        <v>4967</v>
      </c>
      <c r="SR3" s="43"/>
      <c r="SS3" s="43"/>
      <c r="ST3" s="43" t="s">
        <v>4968</v>
      </c>
      <c r="SU3" s="43"/>
      <c r="SV3" s="43"/>
      <c r="SW3" s="43" t="s">
        <v>4969</v>
      </c>
      <c r="SX3" s="43"/>
      <c r="SY3" s="43"/>
      <c r="SZ3" s="43" t="s">
        <v>4970</v>
      </c>
      <c r="TA3" s="43"/>
      <c r="TB3" s="43"/>
      <c r="TC3" s="43" t="s">
        <v>4971</v>
      </c>
      <c r="TD3" s="43"/>
      <c r="TE3" s="43"/>
      <c r="TF3" s="43" t="s">
        <v>4972</v>
      </c>
      <c r="TG3" s="43"/>
      <c r="TH3" s="43"/>
      <c r="TI3" s="43" t="s">
        <v>4973</v>
      </c>
      <c r="TJ3" s="43"/>
      <c r="TK3" s="43"/>
      <c r="TL3" s="43" t="s">
        <v>4974</v>
      </c>
      <c r="TM3" s="43"/>
      <c r="TN3" s="43"/>
      <c r="TO3" s="43" t="s">
        <v>4975</v>
      </c>
      <c r="TP3" s="43"/>
      <c r="TQ3" s="43"/>
      <c r="TR3" s="43" t="s">
        <v>4976</v>
      </c>
      <c r="TS3" s="43"/>
      <c r="TT3" s="43"/>
      <c r="TU3" s="43" t="s">
        <v>4977</v>
      </c>
      <c r="TV3" s="43"/>
      <c r="TW3" s="43"/>
      <c r="TX3" s="43" t="s">
        <v>4978</v>
      </c>
      <c r="TY3" s="43"/>
      <c r="TZ3" s="43"/>
      <c r="UA3" s="43" t="s">
        <v>4979</v>
      </c>
      <c r="UB3" s="43"/>
      <c r="UC3" s="43"/>
      <c r="UD3" s="43" t="s">
        <v>4980</v>
      </c>
      <c r="UE3" s="43"/>
      <c r="UF3" s="43"/>
      <c r="UG3" s="43" t="s">
        <v>4981</v>
      </c>
      <c r="UH3" s="43"/>
      <c r="UI3" s="43"/>
      <c r="UJ3" s="43" t="s">
        <v>4982</v>
      </c>
      <c r="UK3" s="43"/>
      <c r="UL3" s="43"/>
      <c r="UM3" s="43" t="s">
        <v>4983</v>
      </c>
      <c r="UN3" s="43"/>
      <c r="UO3" s="43"/>
      <c r="UP3" s="43" t="s">
        <v>4984</v>
      </c>
      <c r="UQ3" s="43"/>
      <c r="UR3" s="43"/>
      <c r="US3" s="43" t="s">
        <v>4985</v>
      </c>
      <c r="UT3" s="43"/>
      <c r="UU3" s="43"/>
      <c r="UV3" s="43" t="s">
        <v>4986</v>
      </c>
      <c r="UW3" s="43"/>
      <c r="UX3" s="43"/>
      <c r="UY3" s="43" t="s">
        <v>4987</v>
      </c>
      <c r="UZ3" s="43"/>
      <c r="VA3" s="43"/>
      <c r="VB3" s="43" t="s">
        <v>4988</v>
      </c>
      <c r="VC3" s="43"/>
      <c r="VE3" s="43" t="s">
        <v>5191</v>
      </c>
      <c r="VF3" s="43" t="s">
        <v>5191</v>
      </c>
      <c r="VI3" s="76" t="s">
        <v>4942</v>
      </c>
      <c r="VJ3" s="43"/>
      <c r="VK3" s="43"/>
      <c r="VL3" s="43" t="s">
        <v>4964</v>
      </c>
      <c r="VM3" s="43"/>
      <c r="VN3" s="43"/>
      <c r="VO3" s="43" t="s">
        <v>4965</v>
      </c>
      <c r="VP3" s="43"/>
      <c r="VQ3" s="43"/>
      <c r="VR3" s="43" t="s">
        <v>4966</v>
      </c>
      <c r="VS3" s="43"/>
      <c r="VT3" s="43"/>
      <c r="VU3" s="43" t="s">
        <v>4967</v>
      </c>
      <c r="VV3" s="43"/>
      <c r="VW3" s="43"/>
      <c r="VX3" s="43" t="s">
        <v>4968</v>
      </c>
      <c r="VY3" s="43"/>
      <c r="VZ3" s="43"/>
      <c r="WA3" s="43" t="s">
        <v>4969</v>
      </c>
      <c r="WB3" s="43"/>
      <c r="WC3" s="43"/>
      <c r="WD3" s="43" t="s">
        <v>4970</v>
      </c>
      <c r="WE3" s="43"/>
      <c r="WF3" s="43"/>
      <c r="WG3" s="43" t="s">
        <v>4971</v>
      </c>
      <c r="WH3" s="43"/>
      <c r="WI3" s="43"/>
      <c r="WJ3" s="43" t="s">
        <v>4972</v>
      </c>
      <c r="WK3" s="43"/>
      <c r="WL3" s="43"/>
      <c r="WM3" s="43" t="s">
        <v>4973</v>
      </c>
      <c r="WN3" s="43"/>
      <c r="WO3" s="43"/>
      <c r="WP3" s="43" t="s">
        <v>4974</v>
      </c>
      <c r="WQ3" s="43"/>
      <c r="WR3" s="43"/>
      <c r="WS3" s="43" t="s">
        <v>4975</v>
      </c>
      <c r="WT3" s="43"/>
      <c r="WU3" s="43"/>
      <c r="WV3" s="43" t="s">
        <v>4976</v>
      </c>
      <c r="WW3" s="43"/>
      <c r="WX3" s="43"/>
      <c r="WY3" s="43" t="s">
        <v>4977</v>
      </c>
      <c r="WZ3" s="43"/>
      <c r="XA3" s="43"/>
      <c r="XB3" s="43" t="s">
        <v>4978</v>
      </c>
      <c r="XC3" s="43"/>
      <c r="XD3" s="43"/>
      <c r="XE3" s="43" t="s">
        <v>4979</v>
      </c>
      <c r="XF3" s="43"/>
      <c r="XG3" s="43"/>
      <c r="XH3" s="43" t="s">
        <v>4980</v>
      </c>
      <c r="XI3" s="43"/>
      <c r="XJ3" s="43"/>
      <c r="XK3" s="43" t="s">
        <v>4981</v>
      </c>
      <c r="XL3" s="43"/>
      <c r="XM3" s="43"/>
      <c r="XN3" s="43" t="s">
        <v>4982</v>
      </c>
      <c r="XO3" s="43"/>
      <c r="XP3" s="43"/>
      <c r="XQ3" s="43" t="s">
        <v>4983</v>
      </c>
      <c r="XR3" s="43"/>
      <c r="XS3" s="43"/>
      <c r="XT3" s="43" t="s">
        <v>4984</v>
      </c>
      <c r="XU3" s="43"/>
      <c r="XV3" s="43"/>
      <c r="XW3" s="43" t="s">
        <v>4985</v>
      </c>
      <c r="XX3" s="43"/>
      <c r="XY3" s="43"/>
      <c r="XZ3" s="43" t="s">
        <v>4986</v>
      </c>
      <c r="YA3" s="43"/>
      <c r="YB3" s="43"/>
      <c r="YC3" s="43" t="s">
        <v>4987</v>
      </c>
      <c r="YD3" s="43"/>
      <c r="YE3" s="43"/>
      <c r="YF3" s="43" t="s">
        <v>4988</v>
      </c>
      <c r="YG3" s="43"/>
      <c r="YI3" s="43" t="s">
        <v>5191</v>
      </c>
      <c r="YL3" s="76" t="s">
        <v>4942</v>
      </c>
      <c r="YM3" s="43"/>
      <c r="YN3" s="43"/>
      <c r="YO3" s="43" t="s">
        <v>4964</v>
      </c>
      <c r="YP3" s="43"/>
      <c r="YQ3" s="43"/>
      <c r="YR3" s="43" t="s">
        <v>4965</v>
      </c>
      <c r="YS3" s="43"/>
      <c r="YT3" s="43"/>
      <c r="YU3" s="43" t="s">
        <v>4966</v>
      </c>
      <c r="YV3" s="43"/>
      <c r="YW3" s="43"/>
      <c r="YX3" s="43" t="s">
        <v>4967</v>
      </c>
      <c r="YY3" s="43"/>
      <c r="YZ3" s="43"/>
      <c r="ZA3" s="43" t="s">
        <v>4968</v>
      </c>
      <c r="ZB3" s="43"/>
      <c r="ZC3" s="43"/>
      <c r="ZD3" s="43" t="s">
        <v>4969</v>
      </c>
      <c r="ZE3" s="43"/>
      <c r="ZF3" s="43"/>
      <c r="ZG3" s="43" t="s">
        <v>4970</v>
      </c>
      <c r="ZH3" s="43"/>
      <c r="ZI3" s="43"/>
      <c r="ZJ3" s="43" t="s">
        <v>4971</v>
      </c>
      <c r="ZK3" s="43"/>
      <c r="ZL3" s="43"/>
      <c r="ZM3" s="43" t="s">
        <v>4972</v>
      </c>
      <c r="ZN3" s="43"/>
      <c r="ZO3" s="43"/>
      <c r="ZP3" s="43" t="s">
        <v>4973</v>
      </c>
      <c r="ZQ3" s="43"/>
      <c r="ZR3" s="43"/>
      <c r="ZS3" s="43" t="s">
        <v>4974</v>
      </c>
      <c r="ZT3" s="43"/>
      <c r="ZU3" s="43"/>
      <c r="ZV3" s="43" t="s">
        <v>4975</v>
      </c>
      <c r="ZW3" s="43"/>
      <c r="ZX3" s="43"/>
      <c r="ZY3" s="43" t="s">
        <v>4976</v>
      </c>
      <c r="ZZ3" s="43"/>
      <c r="AAA3" s="43"/>
      <c r="AAB3" s="43" t="s">
        <v>4977</v>
      </c>
      <c r="AAC3" s="43"/>
      <c r="AAD3" s="43"/>
      <c r="AAE3" s="43" t="s">
        <v>4978</v>
      </c>
      <c r="AAF3" s="43"/>
      <c r="AAG3" s="43"/>
      <c r="AAH3" s="43" t="s">
        <v>4979</v>
      </c>
      <c r="AAI3" s="43"/>
      <c r="AAJ3" s="43"/>
      <c r="AAK3" s="43" t="s">
        <v>4980</v>
      </c>
      <c r="AAL3" s="43"/>
      <c r="AAM3" s="43"/>
      <c r="AAN3" s="43" t="s">
        <v>4981</v>
      </c>
      <c r="AAO3" s="43"/>
      <c r="AAP3" s="43"/>
      <c r="AAQ3" s="43" t="s">
        <v>4982</v>
      </c>
      <c r="AAR3" s="43"/>
      <c r="AAS3" s="43"/>
      <c r="AAT3" s="43" t="s">
        <v>4983</v>
      </c>
      <c r="AAU3" s="43"/>
      <c r="AAV3" s="43"/>
      <c r="AAW3" s="43" t="s">
        <v>4984</v>
      </c>
      <c r="AAX3" s="43"/>
      <c r="AAY3" s="43"/>
      <c r="AAZ3" s="43" t="s">
        <v>4985</v>
      </c>
      <c r="ABA3" s="43"/>
      <c r="ABB3" s="43"/>
      <c r="ABC3" s="43" t="s">
        <v>4986</v>
      </c>
      <c r="ABD3" s="43"/>
      <c r="ABE3" s="43"/>
      <c r="ABF3" s="43" t="s">
        <v>4987</v>
      </c>
      <c r="ABG3" s="43"/>
      <c r="ABH3" s="43"/>
      <c r="ABI3" s="43" t="s">
        <v>4988</v>
      </c>
      <c r="ABJ3" s="43"/>
      <c r="ABL3" s="43" t="s">
        <v>5191</v>
      </c>
      <c r="ABO3" s="43" t="s">
        <v>4942</v>
      </c>
      <c r="ABP3" s="43"/>
      <c r="ABQ3" s="43"/>
      <c r="ABR3" s="43" t="s">
        <v>4964</v>
      </c>
      <c r="ABS3" s="43"/>
      <c r="ABT3" s="43"/>
      <c r="ABU3" s="43" t="s">
        <v>4965</v>
      </c>
      <c r="ABV3" s="43"/>
      <c r="ABW3" s="43"/>
      <c r="ABX3" s="43" t="s">
        <v>4966</v>
      </c>
      <c r="ABY3" s="43"/>
      <c r="ABZ3" s="43"/>
      <c r="ACA3" s="43" t="s">
        <v>4967</v>
      </c>
      <c r="ACB3" s="43"/>
      <c r="ACC3" s="43"/>
      <c r="ACD3" s="43" t="s">
        <v>4968</v>
      </c>
      <c r="ACE3" s="43"/>
      <c r="ACF3" s="43"/>
      <c r="ACG3" s="43" t="s">
        <v>4969</v>
      </c>
      <c r="ACH3" s="43"/>
      <c r="ACI3" s="43"/>
      <c r="ACJ3" s="43" t="s">
        <v>4970</v>
      </c>
      <c r="ACK3" s="43"/>
      <c r="ACL3" s="43"/>
      <c r="ACM3" s="43" t="s">
        <v>4971</v>
      </c>
      <c r="ACN3" s="43"/>
      <c r="ACO3" s="43"/>
      <c r="ACP3" s="43" t="s">
        <v>4972</v>
      </c>
      <c r="ACQ3" s="43"/>
      <c r="ACR3" s="43"/>
      <c r="ACS3" s="43" t="s">
        <v>4973</v>
      </c>
      <c r="ACT3" s="43"/>
      <c r="ACU3" s="43"/>
      <c r="ACV3" s="43" t="s">
        <v>4974</v>
      </c>
      <c r="ACW3" s="43"/>
      <c r="ACX3" s="43"/>
      <c r="ACY3" s="43" t="s">
        <v>4975</v>
      </c>
      <c r="ACZ3" s="43"/>
      <c r="ADA3" s="43"/>
      <c r="ADB3" s="43" t="s">
        <v>4976</v>
      </c>
      <c r="ADC3" s="43"/>
      <c r="ADD3" s="43"/>
      <c r="ADE3" s="43" t="s">
        <v>4977</v>
      </c>
      <c r="ADF3" s="43"/>
      <c r="ADG3" s="43"/>
      <c r="ADH3" s="43" t="s">
        <v>4978</v>
      </c>
      <c r="ADI3" s="43"/>
      <c r="ADJ3" s="43"/>
      <c r="ADK3" s="43" t="s">
        <v>4979</v>
      </c>
      <c r="ADL3" s="43"/>
      <c r="ADM3" s="43"/>
      <c r="ADN3" s="43" t="s">
        <v>4980</v>
      </c>
      <c r="ADO3" s="43"/>
      <c r="ADP3" s="43"/>
      <c r="ADQ3" s="43" t="s">
        <v>4981</v>
      </c>
      <c r="ADR3" s="43"/>
      <c r="ADS3" s="43"/>
      <c r="ADT3" s="43" t="s">
        <v>4982</v>
      </c>
      <c r="ADU3" s="43"/>
      <c r="ADV3" s="43"/>
      <c r="ADW3" s="43" t="s">
        <v>4983</v>
      </c>
      <c r="ADX3" s="43"/>
      <c r="ADY3" s="43"/>
      <c r="ADZ3" s="43" t="s">
        <v>4984</v>
      </c>
      <c r="AEA3" s="43"/>
      <c r="AEB3" s="43"/>
      <c r="AEC3" s="43" t="s">
        <v>4985</v>
      </c>
      <c r="AED3" s="43"/>
      <c r="AEE3" s="43"/>
      <c r="AEF3" s="43" t="s">
        <v>4986</v>
      </c>
      <c r="AEG3" s="43"/>
      <c r="AEH3" s="43"/>
      <c r="AEI3" s="43" t="s">
        <v>4987</v>
      </c>
      <c r="AEJ3" s="43"/>
      <c r="AEK3" s="43"/>
      <c r="AEL3" s="43" t="s">
        <v>4988</v>
      </c>
      <c r="AEM3" s="43"/>
      <c r="AEO3" s="43" t="s">
        <v>5191</v>
      </c>
    </row>
    <row r="4" spans="1:831" s="45" customFormat="1" ht="234.75" thickBot="1" x14ac:dyDescent="0.15">
      <c r="A4" s="57" t="s">
        <v>5107</v>
      </c>
      <c r="B4" s="58" t="s">
        <v>5101</v>
      </c>
      <c r="C4" s="58" t="s">
        <v>5103</v>
      </c>
      <c r="D4" s="58" t="s">
        <v>5102</v>
      </c>
      <c r="E4" s="58" t="s">
        <v>5104</v>
      </c>
      <c r="F4" s="58" t="s">
        <v>5105</v>
      </c>
      <c r="G4" s="58" t="s">
        <v>5106</v>
      </c>
      <c r="H4" s="59" t="s">
        <v>2508</v>
      </c>
      <c r="I4" s="59" t="s">
        <v>2506</v>
      </c>
      <c r="J4" s="59" t="s">
        <v>2507</v>
      </c>
      <c r="K4" s="59" t="s">
        <v>2509</v>
      </c>
      <c r="L4" s="60" t="s">
        <v>4267</v>
      </c>
      <c r="M4" s="60" t="s">
        <v>5195</v>
      </c>
      <c r="N4" s="60" t="s">
        <v>5194</v>
      </c>
      <c r="O4" s="60" t="s">
        <v>4275</v>
      </c>
      <c r="P4" s="61" t="s">
        <v>4742</v>
      </c>
      <c r="Q4" s="61" t="s">
        <v>4743</v>
      </c>
      <c r="R4" s="61" t="s">
        <v>4744</v>
      </c>
      <c r="S4" s="61" t="s">
        <v>4745</v>
      </c>
      <c r="T4" s="61" t="s">
        <v>4746</v>
      </c>
      <c r="U4" s="60" t="s">
        <v>4747</v>
      </c>
      <c r="V4" s="60" t="s">
        <v>5110</v>
      </c>
      <c r="W4" s="60" t="s">
        <v>5196</v>
      </c>
      <c r="X4" s="58" t="s">
        <v>4763</v>
      </c>
      <c r="Y4" s="58" t="s">
        <v>5197</v>
      </c>
      <c r="Z4" s="58" t="s">
        <v>5198</v>
      </c>
      <c r="AA4" s="58" t="s">
        <v>5199</v>
      </c>
      <c r="AB4" s="58" t="s">
        <v>4761</v>
      </c>
      <c r="AC4" s="58" t="s">
        <v>4762</v>
      </c>
      <c r="AD4" s="58" t="s">
        <v>5201</v>
      </c>
      <c r="AE4" s="58" t="s">
        <v>5054</v>
      </c>
      <c r="AF4" s="58" t="s">
        <v>5202</v>
      </c>
      <c r="AG4" s="62" t="s">
        <v>4920</v>
      </c>
      <c r="AH4" s="62" t="s">
        <v>4921</v>
      </c>
      <c r="AI4" s="62" t="s">
        <v>4923</v>
      </c>
      <c r="AJ4" s="62" t="s">
        <v>4924</v>
      </c>
      <c r="AK4" s="62" t="s">
        <v>5112</v>
      </c>
      <c r="AL4" s="62" t="s">
        <v>5113</v>
      </c>
      <c r="AM4" s="61" t="s">
        <v>4923</v>
      </c>
      <c r="AN4" s="61" t="s">
        <v>4924</v>
      </c>
      <c r="AO4" s="61" t="s">
        <v>5112</v>
      </c>
      <c r="AP4" s="61" t="s">
        <v>5113</v>
      </c>
      <c r="AQ4" s="62" t="s">
        <v>4923</v>
      </c>
      <c r="AR4" s="62" t="s">
        <v>4924</v>
      </c>
      <c r="AS4" s="62" t="s">
        <v>5112</v>
      </c>
      <c r="AT4" s="62" t="s">
        <v>5113</v>
      </c>
      <c r="AU4" s="61" t="s">
        <v>4923</v>
      </c>
      <c r="AV4" s="61" t="s">
        <v>4924</v>
      </c>
      <c r="AW4" s="61" t="s">
        <v>5112</v>
      </c>
      <c r="AX4" s="61" t="s">
        <v>5113</v>
      </c>
      <c r="AY4" s="62" t="s">
        <v>4923</v>
      </c>
      <c r="AZ4" s="62" t="s">
        <v>4924</v>
      </c>
      <c r="BA4" s="62" t="s">
        <v>5112</v>
      </c>
      <c r="BB4" s="62" t="s">
        <v>5113</v>
      </c>
      <c r="BC4" s="62" t="s">
        <v>5119</v>
      </c>
      <c r="BD4" s="62" t="s">
        <v>5120</v>
      </c>
      <c r="BE4" s="62" t="s">
        <v>5121</v>
      </c>
      <c r="BF4" s="62" t="s">
        <v>5122</v>
      </c>
      <c r="BG4" s="62" t="s">
        <v>5123</v>
      </c>
      <c r="BH4" s="62" t="s">
        <v>5124</v>
      </c>
      <c r="BI4" s="62" t="s">
        <v>5125</v>
      </c>
      <c r="BJ4" s="62" t="s">
        <v>5126</v>
      </c>
      <c r="BK4" s="63" t="s">
        <v>5062</v>
      </c>
      <c r="BL4" s="63" t="s">
        <v>5063</v>
      </c>
      <c r="BM4" s="63" t="s">
        <v>5064</v>
      </c>
      <c r="BN4" s="61" t="s">
        <v>5062</v>
      </c>
      <c r="BO4" s="61" t="s">
        <v>5063</v>
      </c>
      <c r="BP4" s="61" t="s">
        <v>5064</v>
      </c>
      <c r="BQ4" s="63" t="s">
        <v>5062</v>
      </c>
      <c r="BR4" s="63" t="s">
        <v>5063</v>
      </c>
      <c r="BS4" s="63" t="s">
        <v>5064</v>
      </c>
      <c r="BT4" s="61" t="s">
        <v>5062</v>
      </c>
      <c r="BU4" s="61" t="s">
        <v>5063</v>
      </c>
      <c r="BV4" s="61" t="s">
        <v>5064</v>
      </c>
      <c r="BW4" s="63" t="s">
        <v>5062</v>
      </c>
      <c r="BX4" s="63" t="s">
        <v>5063</v>
      </c>
      <c r="BY4" s="63" t="s">
        <v>5064</v>
      </c>
      <c r="BZ4" s="61" t="s">
        <v>5062</v>
      </c>
      <c r="CA4" s="61" t="s">
        <v>5063</v>
      </c>
      <c r="CB4" s="61" t="s">
        <v>5064</v>
      </c>
      <c r="CC4" s="63" t="s">
        <v>5062</v>
      </c>
      <c r="CD4" s="63" t="s">
        <v>5063</v>
      </c>
      <c r="CE4" s="63" t="s">
        <v>5064</v>
      </c>
      <c r="CF4" s="61" t="s">
        <v>5062</v>
      </c>
      <c r="CG4" s="61" t="s">
        <v>5063</v>
      </c>
      <c r="CH4" s="61" t="s">
        <v>5064</v>
      </c>
      <c r="CI4" s="63" t="s">
        <v>5062</v>
      </c>
      <c r="CJ4" s="63" t="s">
        <v>5063</v>
      </c>
      <c r="CK4" s="63" t="s">
        <v>5064</v>
      </c>
      <c r="CL4" s="61" t="s">
        <v>5062</v>
      </c>
      <c r="CM4" s="61" t="s">
        <v>5063</v>
      </c>
      <c r="CN4" s="61" t="s">
        <v>5064</v>
      </c>
      <c r="CO4" s="63" t="s">
        <v>5062</v>
      </c>
      <c r="CP4" s="63" t="s">
        <v>5063</v>
      </c>
      <c r="CQ4" s="63" t="s">
        <v>5064</v>
      </c>
      <c r="CR4" s="61" t="s">
        <v>5062</v>
      </c>
      <c r="CS4" s="61" t="s">
        <v>5063</v>
      </c>
      <c r="CT4" s="61" t="s">
        <v>5064</v>
      </c>
      <c r="CU4" s="63" t="s">
        <v>5062</v>
      </c>
      <c r="CV4" s="63" t="s">
        <v>5063</v>
      </c>
      <c r="CW4" s="63" t="s">
        <v>5064</v>
      </c>
      <c r="CX4" s="61" t="s">
        <v>5062</v>
      </c>
      <c r="CY4" s="61" t="s">
        <v>5063</v>
      </c>
      <c r="CZ4" s="61" t="s">
        <v>5064</v>
      </c>
      <c r="DA4" s="63" t="s">
        <v>5062</v>
      </c>
      <c r="DB4" s="63" t="s">
        <v>5063</v>
      </c>
      <c r="DC4" s="63" t="s">
        <v>5064</v>
      </c>
      <c r="DD4" s="61" t="s">
        <v>5062</v>
      </c>
      <c r="DE4" s="61" t="s">
        <v>5063</v>
      </c>
      <c r="DF4" s="61" t="s">
        <v>5064</v>
      </c>
      <c r="DG4" s="63" t="s">
        <v>5062</v>
      </c>
      <c r="DH4" s="63" t="s">
        <v>5063</v>
      </c>
      <c r="DI4" s="63" t="s">
        <v>5064</v>
      </c>
      <c r="DJ4" s="61" t="s">
        <v>5062</v>
      </c>
      <c r="DK4" s="61" t="s">
        <v>5063</v>
      </c>
      <c r="DL4" s="61" t="s">
        <v>5064</v>
      </c>
      <c r="DM4" s="63" t="s">
        <v>5062</v>
      </c>
      <c r="DN4" s="63" t="s">
        <v>5063</v>
      </c>
      <c r="DO4" s="63" t="s">
        <v>5064</v>
      </c>
      <c r="DP4" s="61" t="s">
        <v>5062</v>
      </c>
      <c r="DQ4" s="61" t="s">
        <v>5063</v>
      </c>
      <c r="DR4" s="61" t="s">
        <v>5064</v>
      </c>
      <c r="DS4" s="63" t="s">
        <v>5062</v>
      </c>
      <c r="DT4" s="63" t="s">
        <v>5063</v>
      </c>
      <c r="DU4" s="63" t="s">
        <v>5064</v>
      </c>
      <c r="DV4" s="61" t="s">
        <v>5062</v>
      </c>
      <c r="DW4" s="61" t="s">
        <v>5063</v>
      </c>
      <c r="DX4" s="61" t="s">
        <v>5064</v>
      </c>
      <c r="DY4" s="63" t="s">
        <v>5062</v>
      </c>
      <c r="DZ4" s="63" t="s">
        <v>5063</v>
      </c>
      <c r="EA4" s="63" t="s">
        <v>5064</v>
      </c>
      <c r="EB4" s="61" t="s">
        <v>5062</v>
      </c>
      <c r="EC4" s="61" t="s">
        <v>5063</v>
      </c>
      <c r="ED4" s="61" t="s">
        <v>5064</v>
      </c>
      <c r="EE4" s="63" t="s">
        <v>5062</v>
      </c>
      <c r="EF4" s="63" t="s">
        <v>5063</v>
      </c>
      <c r="EG4" s="63" t="s">
        <v>5064</v>
      </c>
      <c r="EH4" s="61" t="s">
        <v>5062</v>
      </c>
      <c r="EI4" s="61" t="s">
        <v>5063</v>
      </c>
      <c r="EJ4" s="61" t="s">
        <v>5064</v>
      </c>
      <c r="EK4" s="63" t="s">
        <v>5127</v>
      </c>
      <c r="EL4" s="63" t="s">
        <v>5062</v>
      </c>
      <c r="EM4" s="63" t="s">
        <v>5063</v>
      </c>
      <c r="EN4" s="63" t="s">
        <v>5064</v>
      </c>
      <c r="EO4" s="61" t="s">
        <v>5224</v>
      </c>
      <c r="EP4" s="61" t="s">
        <v>5225</v>
      </c>
      <c r="EQ4" s="61" t="s">
        <v>5226</v>
      </c>
      <c r="ER4" s="64" t="str">
        <f>Cuestionario!C125</f>
        <v>a. ¿Cuántos docentes dictan el área de EPT en la IE?</v>
      </c>
      <c r="ES4" s="64" t="str">
        <f>Cuestionario!M125</f>
        <v>b. ¿Cuántos docentes titulados en una especialidad técnica tienen carga horaria en el área de EPT?</v>
      </c>
      <c r="ET4" s="64" t="str">
        <f>Cuestionario!C126</f>
        <v>c. ¿Cuántos docentes titulados en una especialidad técnica tienen carga horaria en otra área además de EPT?</v>
      </c>
      <c r="EU4" s="64" t="str">
        <f>Cuestionario!M126</f>
        <v>d. ¿Cuántos docentes de otras áreas curriculares dictan EPT? *</v>
      </c>
      <c r="EV4" s="64" t="s">
        <v>5128</v>
      </c>
      <c r="EW4" s="64" t="s">
        <v>5129</v>
      </c>
      <c r="EX4" s="64" t="s">
        <v>5130</v>
      </c>
      <c r="EY4" s="64" t="s">
        <v>5131</v>
      </c>
      <c r="EZ4" s="64" t="s">
        <v>5132</v>
      </c>
      <c r="FA4" s="64" t="s">
        <v>5134</v>
      </c>
      <c r="FB4" s="64" t="s">
        <v>5135</v>
      </c>
      <c r="FC4" s="64" t="s">
        <v>5136</v>
      </c>
      <c r="FD4" s="64" t="s">
        <v>5137</v>
      </c>
      <c r="FE4" s="64" t="s">
        <v>5138</v>
      </c>
      <c r="FF4" s="64" t="s">
        <v>5139</v>
      </c>
      <c r="FG4" s="64" t="s">
        <v>5140</v>
      </c>
      <c r="FH4" s="64" t="s">
        <v>5141</v>
      </c>
      <c r="FI4" s="64" t="s">
        <v>5142</v>
      </c>
      <c r="FJ4" s="64" t="s">
        <v>5012</v>
      </c>
      <c r="FK4" s="64" t="s">
        <v>5013</v>
      </c>
      <c r="FL4" s="64" t="s">
        <v>5014</v>
      </c>
      <c r="FM4" s="64" t="s">
        <v>5015</v>
      </c>
      <c r="FN4" s="64" t="s">
        <v>5203</v>
      </c>
      <c r="FO4" s="64" t="s">
        <v>5204</v>
      </c>
      <c r="FP4" s="64" t="s">
        <v>5017</v>
      </c>
      <c r="FQ4" s="64" t="s">
        <v>5018</v>
      </c>
      <c r="FR4" s="64" t="s">
        <v>4765</v>
      </c>
      <c r="FS4" s="64" t="s">
        <v>4766</v>
      </c>
      <c r="FT4" s="64" t="s">
        <v>4767</v>
      </c>
      <c r="FU4" s="64" t="s">
        <v>4768</v>
      </c>
      <c r="FV4" s="64" t="s">
        <v>4769</v>
      </c>
      <c r="FW4" s="64" t="s">
        <v>4770</v>
      </c>
      <c r="FX4" s="64" t="s">
        <v>4771</v>
      </c>
      <c r="FY4" s="64" t="s">
        <v>4772</v>
      </c>
      <c r="FZ4" s="64" t="s">
        <v>5020</v>
      </c>
      <c r="GA4" s="64" t="s">
        <v>5144</v>
      </c>
      <c r="GB4" s="64" t="s">
        <v>5163</v>
      </c>
      <c r="GC4" s="64" t="s">
        <v>5145</v>
      </c>
      <c r="GD4" s="64" t="s">
        <v>5164</v>
      </c>
      <c r="GE4" s="64" t="s">
        <v>5146</v>
      </c>
      <c r="GF4" s="64" t="s">
        <v>5165</v>
      </c>
      <c r="GG4" s="64" t="s">
        <v>5147</v>
      </c>
      <c r="GH4" s="64" t="s">
        <v>5166</v>
      </c>
      <c r="GI4" s="64" t="s">
        <v>5148</v>
      </c>
      <c r="GJ4" s="64" t="s">
        <v>5167</v>
      </c>
      <c r="GK4" s="64" t="s">
        <v>5149</v>
      </c>
      <c r="GL4" s="64" t="s">
        <v>5168</v>
      </c>
      <c r="GM4" s="64" t="s">
        <v>5150</v>
      </c>
      <c r="GN4" s="64" t="s">
        <v>5169</v>
      </c>
      <c r="GO4" s="64" t="s">
        <v>5151</v>
      </c>
      <c r="GP4" s="64" t="s">
        <v>5170</v>
      </c>
      <c r="GQ4" s="64" t="s">
        <v>5152</v>
      </c>
      <c r="GR4" s="64" t="s">
        <v>5171</v>
      </c>
      <c r="GS4" s="64" t="s">
        <v>5153</v>
      </c>
      <c r="GT4" s="64" t="s">
        <v>5172</v>
      </c>
      <c r="GU4" s="64" t="s">
        <v>5154</v>
      </c>
      <c r="GV4" s="64" t="s">
        <v>5173</v>
      </c>
      <c r="GW4" s="64" t="s">
        <v>5155</v>
      </c>
      <c r="GX4" s="64" t="s">
        <v>5174</v>
      </c>
      <c r="GY4" s="64" t="s">
        <v>5156</v>
      </c>
      <c r="GZ4" s="64" t="s">
        <v>5175</v>
      </c>
      <c r="HA4" s="64" t="s">
        <v>5157</v>
      </c>
      <c r="HB4" s="64" t="s">
        <v>5176</v>
      </c>
      <c r="HC4" s="64" t="s">
        <v>5158</v>
      </c>
      <c r="HD4" s="64" t="s">
        <v>5177</v>
      </c>
      <c r="HE4" s="64" t="s">
        <v>5159</v>
      </c>
      <c r="HF4" s="64" t="s">
        <v>5178</v>
      </c>
      <c r="HG4" s="64" t="s">
        <v>5160</v>
      </c>
      <c r="HH4" s="64" t="s">
        <v>5179</v>
      </c>
      <c r="HI4" s="64" t="s">
        <v>5161</v>
      </c>
      <c r="HJ4" s="64" t="s">
        <v>5180</v>
      </c>
      <c r="HK4" s="64" t="s">
        <v>5162</v>
      </c>
      <c r="HL4" s="64" t="s">
        <v>5181</v>
      </c>
      <c r="HM4" s="64" t="s">
        <v>5182</v>
      </c>
      <c r="HN4" s="64" t="s">
        <v>5024</v>
      </c>
      <c r="HO4" s="64" t="s">
        <v>5025</v>
      </c>
      <c r="HP4" s="64" t="s">
        <v>5026</v>
      </c>
      <c r="HQ4" s="64" t="s">
        <v>5027</v>
      </c>
      <c r="HR4" s="64" t="s">
        <v>5028</v>
      </c>
      <c r="HS4" s="64" t="s">
        <v>5029</v>
      </c>
      <c r="HT4" s="64" t="s">
        <v>5024</v>
      </c>
      <c r="HU4" s="64" t="s">
        <v>5025</v>
      </c>
      <c r="HV4" s="64" t="s">
        <v>5026</v>
      </c>
      <c r="HW4" s="64" t="s">
        <v>5027</v>
      </c>
      <c r="HX4" s="64" t="s">
        <v>5028</v>
      </c>
      <c r="HY4" s="64" t="s">
        <v>5029</v>
      </c>
      <c r="HZ4" s="64" t="s">
        <v>5024</v>
      </c>
      <c r="IA4" s="64" t="s">
        <v>5025</v>
      </c>
      <c r="IB4" s="64" t="s">
        <v>5026</v>
      </c>
      <c r="IC4" s="64" t="s">
        <v>5027</v>
      </c>
      <c r="ID4" s="64" t="s">
        <v>5028</v>
      </c>
      <c r="IE4" s="64" t="s">
        <v>5029</v>
      </c>
      <c r="IF4" s="64" t="s">
        <v>5024</v>
      </c>
      <c r="IG4" s="64" t="s">
        <v>5025</v>
      </c>
      <c r="IH4" s="64" t="s">
        <v>5026</v>
      </c>
      <c r="II4" s="64" t="s">
        <v>5027</v>
      </c>
      <c r="IJ4" s="64" t="s">
        <v>5028</v>
      </c>
      <c r="IK4" s="64" t="s">
        <v>5029</v>
      </c>
      <c r="IL4" s="64" t="s">
        <v>5024</v>
      </c>
      <c r="IM4" s="64" t="s">
        <v>5025</v>
      </c>
      <c r="IN4" s="64" t="s">
        <v>5026</v>
      </c>
      <c r="IO4" s="64" t="s">
        <v>5027</v>
      </c>
      <c r="IP4" s="64" t="s">
        <v>5028</v>
      </c>
      <c r="IQ4" s="64" t="s">
        <v>5029</v>
      </c>
      <c r="IR4" s="64" t="s">
        <v>4942</v>
      </c>
      <c r="IS4" s="64" t="s">
        <v>4964</v>
      </c>
      <c r="IT4" s="64" t="s">
        <v>4965</v>
      </c>
      <c r="IU4" s="64" t="s">
        <v>4966</v>
      </c>
      <c r="IV4" s="64" t="s">
        <v>4967</v>
      </c>
      <c r="IW4" s="64" t="s">
        <v>4968</v>
      </c>
      <c r="IX4" s="64" t="s">
        <v>4969</v>
      </c>
      <c r="IY4" s="64" t="s">
        <v>4970</v>
      </c>
      <c r="IZ4" s="64" t="s">
        <v>4971</v>
      </c>
      <c r="JA4" s="64" t="s">
        <v>4972</v>
      </c>
      <c r="JB4" s="64" t="s">
        <v>4973</v>
      </c>
      <c r="JC4" s="64" t="s">
        <v>4974</v>
      </c>
      <c r="JD4" s="64" t="s">
        <v>4975</v>
      </c>
      <c r="JE4" s="64" t="s">
        <v>4976</v>
      </c>
      <c r="JF4" s="64" t="s">
        <v>4977</v>
      </c>
      <c r="JG4" s="64" t="s">
        <v>4978</v>
      </c>
      <c r="JH4" s="64" t="s">
        <v>4979</v>
      </c>
      <c r="JI4" s="64" t="s">
        <v>4980</v>
      </c>
      <c r="JJ4" s="64" t="s">
        <v>4981</v>
      </c>
      <c r="JK4" s="64" t="s">
        <v>4982</v>
      </c>
      <c r="JL4" s="64" t="s">
        <v>4983</v>
      </c>
      <c r="JM4" s="64" t="s">
        <v>4984</v>
      </c>
      <c r="JN4" s="64" t="s">
        <v>4985</v>
      </c>
      <c r="JO4" s="64" t="s">
        <v>4986</v>
      </c>
      <c r="JP4" s="64" t="s">
        <v>4987</v>
      </c>
      <c r="JQ4" s="64" t="s">
        <v>4988</v>
      </c>
      <c r="JR4" s="64" t="s">
        <v>5189</v>
      </c>
      <c r="JS4" s="64" t="s">
        <v>5190</v>
      </c>
      <c r="JT4" s="64" t="s">
        <v>5081</v>
      </c>
      <c r="JU4" s="64" t="s">
        <v>5082</v>
      </c>
      <c r="JV4" s="64" t="s">
        <v>5083</v>
      </c>
      <c r="JW4" s="64" t="s">
        <v>5084</v>
      </c>
      <c r="JX4" s="64" t="s">
        <v>5081</v>
      </c>
      <c r="JY4" s="64" t="s">
        <v>5082</v>
      </c>
      <c r="JZ4" s="64" t="s">
        <v>5083</v>
      </c>
      <c r="KA4" s="64" t="s">
        <v>5084</v>
      </c>
      <c r="KB4" s="64" t="s">
        <v>5081</v>
      </c>
      <c r="KC4" s="64" t="s">
        <v>5082</v>
      </c>
      <c r="KD4" s="64" t="s">
        <v>5083</v>
      </c>
      <c r="KE4" s="64" t="s">
        <v>5084</v>
      </c>
      <c r="KF4" s="64" t="s">
        <v>5081</v>
      </c>
      <c r="KG4" s="64" t="s">
        <v>5082</v>
      </c>
      <c r="KH4" s="64" t="s">
        <v>5083</v>
      </c>
      <c r="KI4" s="64" t="s">
        <v>5084</v>
      </c>
      <c r="KJ4" s="64" t="s">
        <v>5081</v>
      </c>
      <c r="KK4" s="64" t="s">
        <v>5082</v>
      </c>
      <c r="KL4" s="64" t="s">
        <v>5083</v>
      </c>
      <c r="KM4" s="64" t="s">
        <v>5084</v>
      </c>
      <c r="KN4" s="64" t="s">
        <v>5081</v>
      </c>
      <c r="KO4" s="64" t="s">
        <v>5082</v>
      </c>
      <c r="KP4" s="64" t="s">
        <v>5083</v>
      </c>
      <c r="KQ4" s="64" t="s">
        <v>5084</v>
      </c>
      <c r="KR4" s="64" t="s">
        <v>5081</v>
      </c>
      <c r="KS4" s="64" t="s">
        <v>5082</v>
      </c>
      <c r="KT4" s="64" t="s">
        <v>5083</v>
      </c>
      <c r="KU4" s="64" t="s">
        <v>5084</v>
      </c>
      <c r="KV4" s="64" t="s">
        <v>5081</v>
      </c>
      <c r="KW4" s="64" t="s">
        <v>5082</v>
      </c>
      <c r="KX4" s="64" t="s">
        <v>5083</v>
      </c>
      <c r="KY4" s="64" t="s">
        <v>5084</v>
      </c>
      <c r="KZ4" s="64" t="s">
        <v>5081</v>
      </c>
      <c r="LA4" s="64" t="s">
        <v>5082</v>
      </c>
      <c r="LB4" s="64" t="s">
        <v>5083</v>
      </c>
      <c r="LC4" s="64" t="s">
        <v>5084</v>
      </c>
      <c r="LD4" s="64" t="s">
        <v>5081</v>
      </c>
      <c r="LE4" s="64" t="s">
        <v>5082</v>
      </c>
      <c r="LF4" s="64" t="s">
        <v>5083</v>
      </c>
      <c r="LG4" s="64" t="s">
        <v>5084</v>
      </c>
      <c r="LH4" s="64" t="s">
        <v>5081</v>
      </c>
      <c r="LI4" s="64" t="s">
        <v>5082</v>
      </c>
      <c r="LJ4" s="64" t="s">
        <v>5083</v>
      </c>
      <c r="LK4" s="64" t="s">
        <v>5084</v>
      </c>
      <c r="LL4" s="64" t="s">
        <v>5081</v>
      </c>
      <c r="LM4" s="64" t="s">
        <v>5082</v>
      </c>
      <c r="LN4" s="64" t="s">
        <v>5083</v>
      </c>
      <c r="LO4" s="64" t="s">
        <v>5084</v>
      </c>
      <c r="LP4" s="64" t="s">
        <v>5081</v>
      </c>
      <c r="LQ4" s="64" t="s">
        <v>5082</v>
      </c>
      <c r="LR4" s="64" t="s">
        <v>5083</v>
      </c>
      <c r="LS4" s="64" t="s">
        <v>5084</v>
      </c>
      <c r="LT4" s="64" t="s">
        <v>5081</v>
      </c>
      <c r="LU4" s="64" t="s">
        <v>5082</v>
      </c>
      <c r="LV4" s="64" t="s">
        <v>5083</v>
      </c>
      <c r="LW4" s="64" t="s">
        <v>5084</v>
      </c>
      <c r="LX4" s="64" t="s">
        <v>5081</v>
      </c>
      <c r="LY4" s="64" t="s">
        <v>5082</v>
      </c>
      <c r="LZ4" s="64" t="s">
        <v>5083</v>
      </c>
      <c r="MA4" s="64" t="s">
        <v>5084</v>
      </c>
      <c r="MB4" s="64" t="s">
        <v>5081</v>
      </c>
      <c r="MC4" s="64" t="s">
        <v>5082</v>
      </c>
      <c r="MD4" s="64" t="s">
        <v>5083</v>
      </c>
      <c r="ME4" s="64" t="s">
        <v>5084</v>
      </c>
      <c r="MF4" s="64" t="s">
        <v>5081</v>
      </c>
      <c r="MG4" s="64" t="s">
        <v>5082</v>
      </c>
      <c r="MH4" s="64" t="s">
        <v>5083</v>
      </c>
      <c r="MI4" s="64" t="s">
        <v>5084</v>
      </c>
      <c r="MJ4" s="64" t="s">
        <v>5081</v>
      </c>
      <c r="MK4" s="64" t="s">
        <v>5082</v>
      </c>
      <c r="ML4" s="64" t="s">
        <v>5083</v>
      </c>
      <c r="MM4" s="64" t="s">
        <v>5084</v>
      </c>
      <c r="MN4" s="64" t="s">
        <v>5081</v>
      </c>
      <c r="MO4" s="64" t="s">
        <v>5082</v>
      </c>
      <c r="MP4" s="64" t="s">
        <v>5083</v>
      </c>
      <c r="MQ4" s="64" t="s">
        <v>5084</v>
      </c>
      <c r="MR4" s="64" t="s">
        <v>5081</v>
      </c>
      <c r="MS4" s="64" t="s">
        <v>5082</v>
      </c>
      <c r="MT4" s="64" t="s">
        <v>5083</v>
      </c>
      <c r="MU4" s="64" t="s">
        <v>5084</v>
      </c>
      <c r="MV4" s="64" t="s">
        <v>5081</v>
      </c>
      <c r="MW4" s="64" t="s">
        <v>5082</v>
      </c>
      <c r="MX4" s="64" t="s">
        <v>5083</v>
      </c>
      <c r="MY4" s="64" t="s">
        <v>5084</v>
      </c>
      <c r="MZ4" s="64" t="s">
        <v>5081</v>
      </c>
      <c r="NA4" s="64" t="s">
        <v>5082</v>
      </c>
      <c r="NB4" s="64" t="s">
        <v>5083</v>
      </c>
      <c r="NC4" s="64" t="s">
        <v>5084</v>
      </c>
      <c r="ND4" s="64" t="s">
        <v>5081</v>
      </c>
      <c r="NE4" s="64" t="s">
        <v>5082</v>
      </c>
      <c r="NF4" s="64" t="s">
        <v>5083</v>
      </c>
      <c r="NG4" s="64" t="s">
        <v>5084</v>
      </c>
      <c r="NH4" s="64" t="s">
        <v>5081</v>
      </c>
      <c r="NI4" s="64" t="s">
        <v>5082</v>
      </c>
      <c r="NJ4" s="64" t="s">
        <v>5083</v>
      </c>
      <c r="NK4" s="64" t="s">
        <v>5084</v>
      </c>
      <c r="NL4" s="64" t="s">
        <v>5081</v>
      </c>
      <c r="NM4" s="64" t="s">
        <v>5082</v>
      </c>
      <c r="NN4" s="64" t="s">
        <v>5083</v>
      </c>
      <c r="NO4" s="64" t="s">
        <v>5084</v>
      </c>
      <c r="NP4" s="64" t="s">
        <v>5081</v>
      </c>
      <c r="NQ4" s="64" t="s">
        <v>5082</v>
      </c>
      <c r="NR4" s="64" t="s">
        <v>5083</v>
      </c>
      <c r="NS4" s="64" t="s">
        <v>5084</v>
      </c>
      <c r="NT4" s="64" t="s">
        <v>5127</v>
      </c>
      <c r="NU4" s="64" t="s">
        <v>5081</v>
      </c>
      <c r="NV4" s="64" t="s">
        <v>5082</v>
      </c>
      <c r="NW4" s="64" t="s">
        <v>5083</v>
      </c>
      <c r="NX4" s="64" t="s">
        <v>5084</v>
      </c>
      <c r="NY4" s="64" t="s">
        <v>5038</v>
      </c>
      <c r="NZ4" s="64" t="s">
        <v>5039</v>
      </c>
      <c r="OA4" s="64" t="s">
        <v>5038</v>
      </c>
      <c r="OB4" s="64" t="s">
        <v>5039</v>
      </c>
      <c r="OC4" s="64" t="s">
        <v>5038</v>
      </c>
      <c r="OD4" s="64" t="s">
        <v>5039</v>
      </c>
      <c r="OE4" s="64" t="s">
        <v>5038</v>
      </c>
      <c r="OF4" s="64" t="s">
        <v>5039</v>
      </c>
      <c r="OG4" s="64" t="s">
        <v>5038</v>
      </c>
      <c r="OH4" s="64" t="s">
        <v>5039</v>
      </c>
      <c r="OI4" s="64" t="s">
        <v>5038</v>
      </c>
      <c r="OJ4" s="64" t="s">
        <v>5039</v>
      </c>
      <c r="OK4" s="64" t="s">
        <v>5038</v>
      </c>
      <c r="OL4" s="64" t="s">
        <v>5039</v>
      </c>
      <c r="OM4" s="64" t="s">
        <v>5038</v>
      </c>
      <c r="ON4" s="64" t="s">
        <v>5039</v>
      </c>
      <c r="OO4" s="64" t="s">
        <v>5038</v>
      </c>
      <c r="OP4" s="64" t="s">
        <v>5039</v>
      </c>
      <c r="OQ4" s="64" t="s">
        <v>5038</v>
      </c>
      <c r="OR4" s="64" t="s">
        <v>5039</v>
      </c>
      <c r="OS4" s="64" t="s">
        <v>5038</v>
      </c>
      <c r="OT4" s="64" t="s">
        <v>5039</v>
      </c>
      <c r="OU4" s="64" t="s">
        <v>5038</v>
      </c>
      <c r="OV4" s="64" t="s">
        <v>5039</v>
      </c>
      <c r="OW4" s="64" t="s">
        <v>5038</v>
      </c>
      <c r="OX4" s="64" t="s">
        <v>5039</v>
      </c>
      <c r="OY4" s="64" t="s">
        <v>5038</v>
      </c>
      <c r="OZ4" s="64" t="s">
        <v>5039</v>
      </c>
      <c r="PA4" s="64" t="s">
        <v>5038</v>
      </c>
      <c r="PB4" s="64" t="s">
        <v>5039</v>
      </c>
      <c r="PC4" s="64" t="s">
        <v>5038</v>
      </c>
      <c r="PD4" s="64" t="s">
        <v>5039</v>
      </c>
      <c r="PE4" s="64" t="s">
        <v>5038</v>
      </c>
      <c r="PF4" s="64" t="s">
        <v>5039</v>
      </c>
      <c r="PG4" s="64" t="s">
        <v>5038</v>
      </c>
      <c r="PH4" s="64" t="s">
        <v>5039</v>
      </c>
      <c r="PI4" s="64" t="s">
        <v>5038</v>
      </c>
      <c r="PJ4" s="64" t="s">
        <v>5039</v>
      </c>
      <c r="PK4" s="64" t="s">
        <v>5038</v>
      </c>
      <c r="PL4" s="64" t="s">
        <v>5039</v>
      </c>
      <c r="PM4" s="64" t="s">
        <v>5038</v>
      </c>
      <c r="PN4" s="64" t="s">
        <v>5039</v>
      </c>
      <c r="PO4" s="64" t="s">
        <v>5038</v>
      </c>
      <c r="PP4" s="64" t="s">
        <v>5039</v>
      </c>
      <c r="PQ4" s="64" t="s">
        <v>5038</v>
      </c>
      <c r="PR4" s="64" t="s">
        <v>5039</v>
      </c>
      <c r="PS4" s="64" t="s">
        <v>5038</v>
      </c>
      <c r="PT4" s="64" t="s">
        <v>5039</v>
      </c>
      <c r="PU4" s="64" t="s">
        <v>5038</v>
      </c>
      <c r="PV4" s="64" t="s">
        <v>5039</v>
      </c>
      <c r="PW4" s="64" t="s">
        <v>5038</v>
      </c>
      <c r="PX4" s="64" t="s">
        <v>5039</v>
      </c>
      <c r="PY4" s="64" t="s">
        <v>5127</v>
      </c>
      <c r="PZ4" s="64" t="s">
        <v>5038</v>
      </c>
      <c r="QA4" s="64" t="s">
        <v>5039</v>
      </c>
      <c r="QB4" s="64" t="s">
        <v>5040</v>
      </c>
      <c r="QC4" s="64" t="s">
        <v>5041</v>
      </c>
      <c r="QD4" s="64" t="s">
        <v>5040</v>
      </c>
      <c r="QE4" s="64" t="s">
        <v>5041</v>
      </c>
      <c r="QF4" s="64" t="s">
        <v>5040</v>
      </c>
      <c r="QG4" s="64" t="s">
        <v>5041</v>
      </c>
      <c r="QH4" s="64" t="s">
        <v>5040</v>
      </c>
      <c r="QI4" s="64" t="s">
        <v>5041</v>
      </c>
      <c r="QJ4" s="64" t="s">
        <v>5040</v>
      </c>
      <c r="QK4" s="64" t="s">
        <v>5041</v>
      </c>
      <c r="QL4" s="64" t="s">
        <v>5040</v>
      </c>
      <c r="QM4" s="64" t="s">
        <v>5041</v>
      </c>
      <c r="QN4" s="64" t="s">
        <v>5040</v>
      </c>
      <c r="QO4" s="64" t="s">
        <v>5041</v>
      </c>
      <c r="QP4" s="64" t="s">
        <v>5040</v>
      </c>
      <c r="QQ4" s="64" t="s">
        <v>5041</v>
      </c>
      <c r="QR4" s="64" t="s">
        <v>5040</v>
      </c>
      <c r="QS4" s="64" t="s">
        <v>5041</v>
      </c>
      <c r="QT4" s="64" t="s">
        <v>5040</v>
      </c>
      <c r="QU4" s="64" t="s">
        <v>5041</v>
      </c>
      <c r="QV4" s="64" t="s">
        <v>5040</v>
      </c>
      <c r="QW4" s="64" t="s">
        <v>5041</v>
      </c>
      <c r="QX4" s="64" t="s">
        <v>5040</v>
      </c>
      <c r="QY4" s="64" t="s">
        <v>5041</v>
      </c>
      <c r="QZ4" s="64" t="s">
        <v>5040</v>
      </c>
      <c r="RA4" s="64" t="s">
        <v>5041</v>
      </c>
      <c r="RB4" s="64" t="s">
        <v>5040</v>
      </c>
      <c r="RC4" s="64" t="s">
        <v>5041</v>
      </c>
      <c r="RD4" s="64" t="s">
        <v>5040</v>
      </c>
      <c r="RE4" s="64" t="s">
        <v>5041</v>
      </c>
      <c r="RF4" s="64" t="s">
        <v>5040</v>
      </c>
      <c r="RG4" s="64" t="s">
        <v>5041</v>
      </c>
      <c r="RH4" s="64" t="s">
        <v>5040</v>
      </c>
      <c r="RI4" s="64" t="s">
        <v>5041</v>
      </c>
      <c r="RJ4" s="64" t="s">
        <v>5040</v>
      </c>
      <c r="RK4" s="64" t="s">
        <v>5041</v>
      </c>
      <c r="RL4" s="64" t="s">
        <v>5040</v>
      </c>
      <c r="RM4" s="64" t="s">
        <v>5041</v>
      </c>
      <c r="RN4" s="64" t="s">
        <v>5040</v>
      </c>
      <c r="RO4" s="64" t="s">
        <v>5041</v>
      </c>
      <c r="RP4" s="64" t="s">
        <v>5040</v>
      </c>
      <c r="RQ4" s="64" t="s">
        <v>5041</v>
      </c>
      <c r="RR4" s="64" t="s">
        <v>5040</v>
      </c>
      <c r="RS4" s="64" t="s">
        <v>5041</v>
      </c>
      <c r="RT4" s="64" t="s">
        <v>5040</v>
      </c>
      <c r="RU4" s="64" t="s">
        <v>5041</v>
      </c>
      <c r="RV4" s="64" t="s">
        <v>5040</v>
      </c>
      <c r="RW4" s="64" t="s">
        <v>5041</v>
      </c>
      <c r="RX4" s="64" t="s">
        <v>5040</v>
      </c>
      <c r="RY4" s="64" t="s">
        <v>5041</v>
      </c>
      <c r="RZ4" s="64" t="s">
        <v>5040</v>
      </c>
      <c r="SA4" s="64" t="s">
        <v>5041</v>
      </c>
      <c r="SB4" s="64" t="s">
        <v>5127</v>
      </c>
      <c r="SC4" s="64" t="s">
        <v>5040</v>
      </c>
      <c r="SD4" s="64" t="s">
        <v>5041</v>
      </c>
      <c r="SE4" s="64" t="s">
        <v>5209</v>
      </c>
      <c r="SF4" s="64" t="s">
        <v>5210</v>
      </c>
      <c r="SG4" s="64" t="s">
        <v>5211</v>
      </c>
      <c r="SH4" s="64" t="s">
        <v>5209</v>
      </c>
      <c r="SI4" s="64" t="s">
        <v>5210</v>
      </c>
      <c r="SJ4" s="64" t="s">
        <v>5211</v>
      </c>
      <c r="SK4" s="64" t="s">
        <v>5209</v>
      </c>
      <c r="SL4" s="64" t="s">
        <v>5210</v>
      </c>
      <c r="SM4" s="64" t="s">
        <v>5211</v>
      </c>
      <c r="SN4" s="64" t="s">
        <v>5209</v>
      </c>
      <c r="SO4" s="64" t="s">
        <v>5210</v>
      </c>
      <c r="SP4" s="64" t="s">
        <v>5211</v>
      </c>
      <c r="SQ4" s="64" t="s">
        <v>5209</v>
      </c>
      <c r="SR4" s="64" t="s">
        <v>5210</v>
      </c>
      <c r="SS4" s="64" t="s">
        <v>5211</v>
      </c>
      <c r="ST4" s="64" t="s">
        <v>5209</v>
      </c>
      <c r="SU4" s="64" t="s">
        <v>5210</v>
      </c>
      <c r="SV4" s="64" t="s">
        <v>5211</v>
      </c>
      <c r="SW4" s="64" t="s">
        <v>5209</v>
      </c>
      <c r="SX4" s="64" t="s">
        <v>5210</v>
      </c>
      <c r="SY4" s="64" t="s">
        <v>5211</v>
      </c>
      <c r="SZ4" s="64" t="s">
        <v>5209</v>
      </c>
      <c r="TA4" s="64" t="s">
        <v>5210</v>
      </c>
      <c r="TB4" s="64" t="s">
        <v>5211</v>
      </c>
      <c r="TC4" s="64" t="s">
        <v>5209</v>
      </c>
      <c r="TD4" s="64" t="s">
        <v>5210</v>
      </c>
      <c r="TE4" s="64" t="s">
        <v>5211</v>
      </c>
      <c r="TF4" s="64" t="s">
        <v>5209</v>
      </c>
      <c r="TG4" s="64" t="s">
        <v>5210</v>
      </c>
      <c r="TH4" s="64" t="s">
        <v>5211</v>
      </c>
      <c r="TI4" s="64" t="s">
        <v>5209</v>
      </c>
      <c r="TJ4" s="64" t="s">
        <v>5210</v>
      </c>
      <c r="TK4" s="64" t="s">
        <v>5211</v>
      </c>
      <c r="TL4" s="64" t="s">
        <v>5209</v>
      </c>
      <c r="TM4" s="64" t="s">
        <v>5210</v>
      </c>
      <c r="TN4" s="64" t="s">
        <v>5211</v>
      </c>
      <c r="TO4" s="64" t="s">
        <v>5209</v>
      </c>
      <c r="TP4" s="64" t="s">
        <v>5210</v>
      </c>
      <c r="TQ4" s="64" t="s">
        <v>5211</v>
      </c>
      <c r="TR4" s="64" t="s">
        <v>5209</v>
      </c>
      <c r="TS4" s="64" t="s">
        <v>5210</v>
      </c>
      <c r="TT4" s="64" t="s">
        <v>5211</v>
      </c>
      <c r="TU4" s="64" t="s">
        <v>5209</v>
      </c>
      <c r="TV4" s="64" t="s">
        <v>5210</v>
      </c>
      <c r="TW4" s="64" t="s">
        <v>5211</v>
      </c>
      <c r="TX4" s="64" t="s">
        <v>5209</v>
      </c>
      <c r="TY4" s="64" t="s">
        <v>5210</v>
      </c>
      <c r="TZ4" s="64" t="s">
        <v>5211</v>
      </c>
      <c r="UA4" s="64" t="s">
        <v>5209</v>
      </c>
      <c r="UB4" s="64" t="s">
        <v>5210</v>
      </c>
      <c r="UC4" s="64" t="s">
        <v>5211</v>
      </c>
      <c r="UD4" s="64" t="s">
        <v>5209</v>
      </c>
      <c r="UE4" s="64" t="s">
        <v>5210</v>
      </c>
      <c r="UF4" s="64" t="s">
        <v>5211</v>
      </c>
      <c r="UG4" s="64" t="s">
        <v>5209</v>
      </c>
      <c r="UH4" s="64" t="s">
        <v>5210</v>
      </c>
      <c r="UI4" s="64" t="s">
        <v>5211</v>
      </c>
      <c r="UJ4" s="64" t="s">
        <v>5209</v>
      </c>
      <c r="UK4" s="64" t="s">
        <v>5210</v>
      </c>
      <c r="UL4" s="64" t="s">
        <v>5211</v>
      </c>
      <c r="UM4" s="64" t="s">
        <v>5209</v>
      </c>
      <c r="UN4" s="64" t="s">
        <v>5210</v>
      </c>
      <c r="UO4" s="64" t="s">
        <v>5211</v>
      </c>
      <c r="UP4" s="64" t="s">
        <v>5209</v>
      </c>
      <c r="UQ4" s="64" t="s">
        <v>5210</v>
      </c>
      <c r="UR4" s="64" t="s">
        <v>5211</v>
      </c>
      <c r="US4" s="64" t="s">
        <v>5209</v>
      </c>
      <c r="UT4" s="64" t="s">
        <v>5210</v>
      </c>
      <c r="UU4" s="64" t="s">
        <v>5211</v>
      </c>
      <c r="UV4" s="64" t="s">
        <v>5209</v>
      </c>
      <c r="UW4" s="64" t="s">
        <v>5210</v>
      </c>
      <c r="UX4" s="64" t="s">
        <v>5211</v>
      </c>
      <c r="UY4" s="64" t="s">
        <v>5209</v>
      </c>
      <c r="UZ4" s="64" t="s">
        <v>5210</v>
      </c>
      <c r="VA4" s="64" t="s">
        <v>5211</v>
      </c>
      <c r="VB4" s="64" t="s">
        <v>5209</v>
      </c>
      <c r="VC4" s="64" t="s">
        <v>5210</v>
      </c>
      <c r="VD4" s="64" t="s">
        <v>5211</v>
      </c>
      <c r="VE4" s="64" t="s">
        <v>5127</v>
      </c>
      <c r="VF4" s="64" t="s">
        <v>5209</v>
      </c>
      <c r="VG4" s="64" t="s">
        <v>5210</v>
      </c>
      <c r="VH4" s="64" t="s">
        <v>5211</v>
      </c>
      <c r="VI4" s="64" t="s">
        <v>5212</v>
      </c>
      <c r="VJ4" s="64" t="s">
        <v>5213</v>
      </c>
      <c r="VK4" s="64" t="s">
        <v>5214</v>
      </c>
      <c r="VL4" s="64" t="s">
        <v>5212</v>
      </c>
      <c r="VM4" s="64" t="s">
        <v>5213</v>
      </c>
      <c r="VN4" s="64" t="s">
        <v>5214</v>
      </c>
      <c r="VO4" s="64" t="s">
        <v>5212</v>
      </c>
      <c r="VP4" s="64" t="s">
        <v>5213</v>
      </c>
      <c r="VQ4" s="64" t="s">
        <v>5214</v>
      </c>
      <c r="VR4" s="64" t="s">
        <v>5212</v>
      </c>
      <c r="VS4" s="64" t="s">
        <v>5213</v>
      </c>
      <c r="VT4" s="64" t="s">
        <v>5214</v>
      </c>
      <c r="VU4" s="64" t="s">
        <v>5212</v>
      </c>
      <c r="VV4" s="64" t="s">
        <v>5213</v>
      </c>
      <c r="VW4" s="64" t="s">
        <v>5214</v>
      </c>
      <c r="VX4" s="64" t="s">
        <v>5212</v>
      </c>
      <c r="VY4" s="64" t="s">
        <v>5213</v>
      </c>
      <c r="VZ4" s="64" t="s">
        <v>5214</v>
      </c>
      <c r="WA4" s="64" t="s">
        <v>5212</v>
      </c>
      <c r="WB4" s="64" t="s">
        <v>5213</v>
      </c>
      <c r="WC4" s="64" t="s">
        <v>5214</v>
      </c>
      <c r="WD4" s="64" t="s">
        <v>5212</v>
      </c>
      <c r="WE4" s="64" t="s">
        <v>5213</v>
      </c>
      <c r="WF4" s="64" t="s">
        <v>5214</v>
      </c>
      <c r="WG4" s="64" t="s">
        <v>5212</v>
      </c>
      <c r="WH4" s="64" t="s">
        <v>5213</v>
      </c>
      <c r="WI4" s="64" t="s">
        <v>5214</v>
      </c>
      <c r="WJ4" s="64" t="s">
        <v>5212</v>
      </c>
      <c r="WK4" s="64" t="s">
        <v>5213</v>
      </c>
      <c r="WL4" s="64" t="s">
        <v>5214</v>
      </c>
      <c r="WM4" s="64" t="s">
        <v>5212</v>
      </c>
      <c r="WN4" s="64" t="s">
        <v>5213</v>
      </c>
      <c r="WO4" s="64" t="s">
        <v>5214</v>
      </c>
      <c r="WP4" s="64" t="s">
        <v>5212</v>
      </c>
      <c r="WQ4" s="64" t="s">
        <v>5213</v>
      </c>
      <c r="WR4" s="64" t="s">
        <v>5214</v>
      </c>
      <c r="WS4" s="64" t="s">
        <v>5212</v>
      </c>
      <c r="WT4" s="64" t="s">
        <v>5213</v>
      </c>
      <c r="WU4" s="64" t="s">
        <v>5214</v>
      </c>
      <c r="WV4" s="64" t="s">
        <v>5212</v>
      </c>
      <c r="WW4" s="64" t="s">
        <v>5213</v>
      </c>
      <c r="WX4" s="64" t="s">
        <v>5214</v>
      </c>
      <c r="WY4" s="64" t="s">
        <v>5212</v>
      </c>
      <c r="WZ4" s="64" t="s">
        <v>5213</v>
      </c>
      <c r="XA4" s="64" t="s">
        <v>5214</v>
      </c>
      <c r="XB4" s="64" t="s">
        <v>5212</v>
      </c>
      <c r="XC4" s="64" t="s">
        <v>5213</v>
      </c>
      <c r="XD4" s="64" t="s">
        <v>5214</v>
      </c>
      <c r="XE4" s="64" t="s">
        <v>5212</v>
      </c>
      <c r="XF4" s="64" t="s">
        <v>5213</v>
      </c>
      <c r="XG4" s="64" t="s">
        <v>5214</v>
      </c>
      <c r="XH4" s="64" t="s">
        <v>5212</v>
      </c>
      <c r="XI4" s="64" t="s">
        <v>5213</v>
      </c>
      <c r="XJ4" s="64" t="s">
        <v>5214</v>
      </c>
      <c r="XK4" s="64" t="s">
        <v>5212</v>
      </c>
      <c r="XL4" s="64" t="s">
        <v>5213</v>
      </c>
      <c r="XM4" s="64" t="s">
        <v>5214</v>
      </c>
      <c r="XN4" s="64" t="s">
        <v>5212</v>
      </c>
      <c r="XO4" s="64" t="s">
        <v>5213</v>
      </c>
      <c r="XP4" s="64" t="s">
        <v>5214</v>
      </c>
      <c r="XQ4" s="64" t="s">
        <v>5212</v>
      </c>
      <c r="XR4" s="64" t="s">
        <v>5213</v>
      </c>
      <c r="XS4" s="64" t="s">
        <v>5214</v>
      </c>
      <c r="XT4" s="64" t="s">
        <v>5212</v>
      </c>
      <c r="XU4" s="64" t="s">
        <v>5213</v>
      </c>
      <c r="XV4" s="64" t="s">
        <v>5214</v>
      </c>
      <c r="XW4" s="64" t="s">
        <v>5212</v>
      </c>
      <c r="XX4" s="64" t="s">
        <v>5213</v>
      </c>
      <c r="XY4" s="64" t="s">
        <v>5214</v>
      </c>
      <c r="XZ4" s="64" t="s">
        <v>5212</v>
      </c>
      <c r="YA4" s="64" t="s">
        <v>5213</v>
      </c>
      <c r="YB4" s="64" t="s">
        <v>5214</v>
      </c>
      <c r="YC4" s="64" t="s">
        <v>5212</v>
      </c>
      <c r="YD4" s="64" t="s">
        <v>5213</v>
      </c>
      <c r="YE4" s="64" t="s">
        <v>5214</v>
      </c>
      <c r="YF4" s="64" t="s">
        <v>5212</v>
      </c>
      <c r="YG4" s="64" t="s">
        <v>5213</v>
      </c>
      <c r="YH4" s="64" t="s">
        <v>5214</v>
      </c>
      <c r="YI4" s="64" t="s">
        <v>5212</v>
      </c>
      <c r="YJ4" s="64" t="s">
        <v>5213</v>
      </c>
      <c r="YK4" s="64" t="s">
        <v>5214</v>
      </c>
      <c r="YL4" s="64" t="s">
        <v>5215</v>
      </c>
      <c r="YM4" s="64" t="s">
        <v>5216</v>
      </c>
      <c r="YN4" s="64" t="s">
        <v>5217</v>
      </c>
      <c r="YO4" s="64" t="s">
        <v>5215</v>
      </c>
      <c r="YP4" s="64" t="s">
        <v>5216</v>
      </c>
      <c r="YQ4" s="64" t="s">
        <v>5217</v>
      </c>
      <c r="YR4" s="64" t="s">
        <v>5215</v>
      </c>
      <c r="YS4" s="64" t="s">
        <v>5216</v>
      </c>
      <c r="YT4" s="64" t="s">
        <v>5217</v>
      </c>
      <c r="YU4" s="64" t="s">
        <v>5215</v>
      </c>
      <c r="YV4" s="64" t="s">
        <v>5216</v>
      </c>
      <c r="YW4" s="64" t="s">
        <v>5217</v>
      </c>
      <c r="YX4" s="64" t="s">
        <v>5215</v>
      </c>
      <c r="YY4" s="64" t="s">
        <v>5216</v>
      </c>
      <c r="YZ4" s="64" t="s">
        <v>5217</v>
      </c>
      <c r="ZA4" s="64" t="s">
        <v>5215</v>
      </c>
      <c r="ZB4" s="64" t="s">
        <v>5216</v>
      </c>
      <c r="ZC4" s="64" t="s">
        <v>5217</v>
      </c>
      <c r="ZD4" s="64" t="s">
        <v>5215</v>
      </c>
      <c r="ZE4" s="64" t="s">
        <v>5216</v>
      </c>
      <c r="ZF4" s="64" t="s">
        <v>5217</v>
      </c>
      <c r="ZG4" s="64" t="s">
        <v>5215</v>
      </c>
      <c r="ZH4" s="64" t="s">
        <v>5216</v>
      </c>
      <c r="ZI4" s="64" t="s">
        <v>5217</v>
      </c>
      <c r="ZJ4" s="64" t="s">
        <v>5215</v>
      </c>
      <c r="ZK4" s="64" t="s">
        <v>5216</v>
      </c>
      <c r="ZL4" s="64" t="s">
        <v>5217</v>
      </c>
      <c r="ZM4" s="64" t="s">
        <v>5215</v>
      </c>
      <c r="ZN4" s="64" t="s">
        <v>5216</v>
      </c>
      <c r="ZO4" s="64" t="s">
        <v>5217</v>
      </c>
      <c r="ZP4" s="64" t="s">
        <v>5215</v>
      </c>
      <c r="ZQ4" s="64" t="s">
        <v>5216</v>
      </c>
      <c r="ZR4" s="64" t="s">
        <v>5217</v>
      </c>
      <c r="ZS4" s="64" t="s">
        <v>5215</v>
      </c>
      <c r="ZT4" s="64" t="s">
        <v>5216</v>
      </c>
      <c r="ZU4" s="64" t="s">
        <v>5217</v>
      </c>
      <c r="ZV4" s="64" t="s">
        <v>5215</v>
      </c>
      <c r="ZW4" s="64" t="s">
        <v>5216</v>
      </c>
      <c r="ZX4" s="64" t="s">
        <v>5217</v>
      </c>
      <c r="ZY4" s="64" t="s">
        <v>5215</v>
      </c>
      <c r="ZZ4" s="64" t="s">
        <v>5216</v>
      </c>
      <c r="AAA4" s="64" t="s">
        <v>5217</v>
      </c>
      <c r="AAB4" s="64" t="s">
        <v>5215</v>
      </c>
      <c r="AAC4" s="64" t="s">
        <v>5216</v>
      </c>
      <c r="AAD4" s="64" t="s">
        <v>5217</v>
      </c>
      <c r="AAE4" s="64" t="s">
        <v>5215</v>
      </c>
      <c r="AAF4" s="64" t="s">
        <v>5216</v>
      </c>
      <c r="AAG4" s="64" t="s">
        <v>5217</v>
      </c>
      <c r="AAH4" s="64" t="s">
        <v>5215</v>
      </c>
      <c r="AAI4" s="64" t="s">
        <v>5216</v>
      </c>
      <c r="AAJ4" s="64" t="s">
        <v>5217</v>
      </c>
      <c r="AAK4" s="64" t="s">
        <v>5215</v>
      </c>
      <c r="AAL4" s="64" t="s">
        <v>5216</v>
      </c>
      <c r="AAM4" s="64" t="s">
        <v>5217</v>
      </c>
      <c r="AAN4" s="64" t="s">
        <v>5215</v>
      </c>
      <c r="AAO4" s="64" t="s">
        <v>5216</v>
      </c>
      <c r="AAP4" s="64" t="s">
        <v>5217</v>
      </c>
      <c r="AAQ4" s="64" t="s">
        <v>5215</v>
      </c>
      <c r="AAR4" s="64" t="s">
        <v>5216</v>
      </c>
      <c r="AAS4" s="64" t="s">
        <v>5217</v>
      </c>
      <c r="AAT4" s="64" t="s">
        <v>5215</v>
      </c>
      <c r="AAU4" s="64" t="s">
        <v>5216</v>
      </c>
      <c r="AAV4" s="64" t="s">
        <v>5217</v>
      </c>
      <c r="AAW4" s="64" t="s">
        <v>5215</v>
      </c>
      <c r="AAX4" s="64" t="s">
        <v>5216</v>
      </c>
      <c r="AAY4" s="64" t="s">
        <v>5217</v>
      </c>
      <c r="AAZ4" s="64" t="s">
        <v>5215</v>
      </c>
      <c r="ABA4" s="64" t="s">
        <v>5216</v>
      </c>
      <c r="ABB4" s="64" t="s">
        <v>5217</v>
      </c>
      <c r="ABC4" s="64" t="s">
        <v>5215</v>
      </c>
      <c r="ABD4" s="64" t="s">
        <v>5216</v>
      </c>
      <c r="ABE4" s="64" t="s">
        <v>5217</v>
      </c>
      <c r="ABF4" s="64" t="s">
        <v>5215</v>
      </c>
      <c r="ABG4" s="64" t="s">
        <v>5216</v>
      </c>
      <c r="ABH4" s="64" t="s">
        <v>5217</v>
      </c>
      <c r="ABI4" s="64" t="s">
        <v>5215</v>
      </c>
      <c r="ABJ4" s="64" t="s">
        <v>5216</v>
      </c>
      <c r="ABK4" s="64" t="s">
        <v>5217</v>
      </c>
      <c r="ABL4" s="64" t="s">
        <v>5215</v>
      </c>
      <c r="ABM4" s="64" t="s">
        <v>5216</v>
      </c>
      <c r="ABN4" s="64" t="s">
        <v>5217</v>
      </c>
      <c r="ABO4" s="64" t="s">
        <v>5218</v>
      </c>
      <c r="ABP4" s="64" t="s">
        <v>5221</v>
      </c>
      <c r="ABQ4" s="64" t="s">
        <v>5089</v>
      </c>
      <c r="ABR4" s="64" t="s">
        <v>5218</v>
      </c>
      <c r="ABS4" s="64" t="s">
        <v>5221</v>
      </c>
      <c r="ABT4" s="64" t="s">
        <v>5089</v>
      </c>
      <c r="ABU4" s="64" t="s">
        <v>5218</v>
      </c>
      <c r="ABV4" s="64" t="s">
        <v>5221</v>
      </c>
      <c r="ABW4" s="64" t="s">
        <v>5089</v>
      </c>
      <c r="ABX4" s="64" t="s">
        <v>5218</v>
      </c>
      <c r="ABY4" s="64" t="s">
        <v>5221</v>
      </c>
      <c r="ABZ4" s="64" t="s">
        <v>5089</v>
      </c>
      <c r="ACA4" s="64" t="s">
        <v>5218</v>
      </c>
      <c r="ACB4" s="64" t="s">
        <v>5221</v>
      </c>
      <c r="ACC4" s="64" t="s">
        <v>5089</v>
      </c>
      <c r="ACD4" s="64" t="s">
        <v>5218</v>
      </c>
      <c r="ACE4" s="64" t="s">
        <v>5221</v>
      </c>
      <c r="ACF4" s="64" t="s">
        <v>5089</v>
      </c>
      <c r="ACG4" s="64" t="s">
        <v>5218</v>
      </c>
      <c r="ACH4" s="64" t="s">
        <v>5221</v>
      </c>
      <c r="ACI4" s="64" t="s">
        <v>5089</v>
      </c>
      <c r="ACJ4" s="64" t="s">
        <v>5218</v>
      </c>
      <c r="ACK4" s="64" t="s">
        <v>5221</v>
      </c>
      <c r="ACL4" s="64" t="s">
        <v>5089</v>
      </c>
      <c r="ACM4" s="64" t="s">
        <v>5218</v>
      </c>
      <c r="ACN4" s="64" t="s">
        <v>5221</v>
      </c>
      <c r="ACO4" s="64" t="s">
        <v>5089</v>
      </c>
      <c r="ACP4" s="64" t="s">
        <v>5218</v>
      </c>
      <c r="ACQ4" s="64" t="s">
        <v>5221</v>
      </c>
      <c r="ACR4" s="64" t="s">
        <v>5089</v>
      </c>
      <c r="ACS4" s="64" t="s">
        <v>5218</v>
      </c>
      <c r="ACT4" s="64" t="s">
        <v>5221</v>
      </c>
      <c r="ACU4" s="64" t="s">
        <v>5089</v>
      </c>
      <c r="ACV4" s="64" t="s">
        <v>5218</v>
      </c>
      <c r="ACW4" s="64" t="s">
        <v>5221</v>
      </c>
      <c r="ACX4" s="64" t="s">
        <v>5089</v>
      </c>
      <c r="ACY4" s="64" t="s">
        <v>5218</v>
      </c>
      <c r="ACZ4" s="64" t="s">
        <v>5221</v>
      </c>
      <c r="ADA4" s="64" t="s">
        <v>5089</v>
      </c>
      <c r="ADB4" s="64" t="s">
        <v>5218</v>
      </c>
      <c r="ADC4" s="64" t="s">
        <v>5221</v>
      </c>
      <c r="ADD4" s="64" t="s">
        <v>5089</v>
      </c>
      <c r="ADE4" s="64" t="s">
        <v>5218</v>
      </c>
      <c r="ADF4" s="64" t="s">
        <v>5221</v>
      </c>
      <c r="ADG4" s="64" t="s">
        <v>5089</v>
      </c>
      <c r="ADH4" s="64" t="s">
        <v>5218</v>
      </c>
      <c r="ADI4" s="64" t="s">
        <v>5221</v>
      </c>
      <c r="ADJ4" s="64" t="s">
        <v>5089</v>
      </c>
      <c r="ADK4" s="64" t="s">
        <v>5218</v>
      </c>
      <c r="ADL4" s="64" t="s">
        <v>5221</v>
      </c>
      <c r="ADM4" s="64" t="s">
        <v>5089</v>
      </c>
      <c r="ADN4" s="64" t="s">
        <v>5218</v>
      </c>
      <c r="ADO4" s="64" t="s">
        <v>5221</v>
      </c>
      <c r="ADP4" s="64" t="s">
        <v>5089</v>
      </c>
      <c r="ADQ4" s="64" t="s">
        <v>5218</v>
      </c>
      <c r="ADR4" s="64" t="s">
        <v>5221</v>
      </c>
      <c r="ADS4" s="64" t="s">
        <v>5089</v>
      </c>
      <c r="ADT4" s="64" t="s">
        <v>5218</v>
      </c>
      <c r="ADU4" s="64" t="s">
        <v>5221</v>
      </c>
      <c r="ADV4" s="64" t="s">
        <v>5089</v>
      </c>
      <c r="ADW4" s="64" t="s">
        <v>5218</v>
      </c>
      <c r="ADX4" s="64" t="s">
        <v>5221</v>
      </c>
      <c r="ADY4" s="64" t="s">
        <v>5089</v>
      </c>
      <c r="ADZ4" s="64" t="s">
        <v>5218</v>
      </c>
      <c r="AEA4" s="64" t="s">
        <v>5221</v>
      </c>
      <c r="AEB4" s="64" t="s">
        <v>5089</v>
      </c>
      <c r="AEC4" s="64" t="s">
        <v>5218</v>
      </c>
      <c r="AED4" s="64" t="s">
        <v>5221</v>
      </c>
      <c r="AEE4" s="64" t="s">
        <v>5089</v>
      </c>
      <c r="AEF4" s="64" t="s">
        <v>5218</v>
      </c>
      <c r="AEG4" s="64" t="s">
        <v>5221</v>
      </c>
      <c r="AEH4" s="64" t="s">
        <v>5089</v>
      </c>
      <c r="AEI4" s="64" t="s">
        <v>5218</v>
      </c>
      <c r="AEJ4" s="64" t="s">
        <v>5221</v>
      </c>
      <c r="AEK4" s="64" t="s">
        <v>5089</v>
      </c>
      <c r="AEL4" s="64" t="s">
        <v>5218</v>
      </c>
      <c r="AEM4" s="64" t="s">
        <v>5221</v>
      </c>
      <c r="AEN4" s="64" t="s">
        <v>5089</v>
      </c>
      <c r="AEO4" s="64" t="s">
        <v>5127</v>
      </c>
      <c r="AEP4" s="64" t="s">
        <v>5218</v>
      </c>
      <c r="AEQ4" s="64" t="s">
        <v>5221</v>
      </c>
      <c r="AER4" s="64" t="s">
        <v>5089</v>
      </c>
      <c r="AES4" s="64" t="s">
        <v>5093</v>
      </c>
      <c r="AET4" s="64" t="s">
        <v>5094</v>
      </c>
      <c r="AEU4" s="64" t="s">
        <v>5095</v>
      </c>
      <c r="AEV4" s="64" t="s">
        <v>5096</v>
      </c>
      <c r="AEW4" s="64" t="s">
        <v>5097</v>
      </c>
      <c r="AEX4" s="64" t="s">
        <v>5098</v>
      </c>
      <c r="AEY4" s="64"/>
    </row>
    <row r="5" spans="1:831" s="52" customFormat="1" ht="15.75" thickBot="1" x14ac:dyDescent="0.25">
      <c r="A5" s="52" t="str">
        <f>IFERROR(VLOOKUP(J5,BD!B3:AA880,26,FALSE),"")</f>
        <v/>
      </c>
      <c r="B5" s="55" t="str">
        <f>Cuestionario!C10</f>
        <v/>
      </c>
      <c r="C5" s="55" t="str">
        <f>Cuestionario!C12</f>
        <v/>
      </c>
      <c r="D5" s="55" t="str">
        <f>Cuestionario!C14</f>
        <v/>
      </c>
      <c r="E5" s="55" t="str">
        <f>Cuestionario!C16</f>
        <v/>
      </c>
      <c r="F5" s="55" t="str">
        <f>Cuestionario!C18</f>
        <v/>
      </c>
      <c r="G5" s="55" t="str">
        <f>Cuestionario!C20</f>
        <v xml:space="preserve"> / </v>
      </c>
      <c r="H5" s="55" t="str">
        <f>Cuestionario!B25</f>
        <v/>
      </c>
      <c r="I5" s="55" t="str">
        <f>Cuestionario!C25</f>
        <v/>
      </c>
      <c r="J5" s="55">
        <f>Cuestionario!I25</f>
        <v>0</v>
      </c>
      <c r="K5" s="55" t="str">
        <f>Cuestionario!M25</f>
        <v/>
      </c>
      <c r="L5" s="55">
        <f>Cuestionario!I29</f>
        <v>0</v>
      </c>
      <c r="M5" s="55">
        <f>Cuestionario!C31</f>
        <v>0</v>
      </c>
      <c r="N5" s="55">
        <f>Cuestionario!J31</f>
        <v>0</v>
      </c>
      <c r="O5" s="55">
        <f>Cuestionario!C33</f>
        <v>0</v>
      </c>
      <c r="P5" s="55">
        <f>Cuestionario!C36</f>
        <v>0</v>
      </c>
      <c r="Q5" s="55">
        <f>Cuestionario!H36</f>
        <v>0</v>
      </c>
      <c r="R5" s="55">
        <f>Cuestionario!L36</f>
        <v>0</v>
      </c>
      <c r="S5" s="55">
        <f>Cuestionario!M36</f>
        <v>0</v>
      </c>
      <c r="T5" s="55">
        <f>Cuestionario!N36</f>
        <v>0</v>
      </c>
      <c r="U5" s="55">
        <f>Cuestionario!E38</f>
        <v>0</v>
      </c>
      <c r="V5" s="55">
        <f>Cuestionario!L38</f>
        <v>0</v>
      </c>
      <c r="W5" s="55">
        <f>Cuestionario!N38</f>
        <v>0</v>
      </c>
      <c r="X5" s="55">
        <f>Cuestionario!C42</f>
        <v>0</v>
      </c>
      <c r="Y5" s="55">
        <f>Cuestionario!C44</f>
        <v>0</v>
      </c>
      <c r="Z5" s="55">
        <f>Cuestionario!C46</f>
        <v>0</v>
      </c>
      <c r="AA5" s="55">
        <f>Cuestionario!C48</f>
        <v>0</v>
      </c>
      <c r="AB5" s="56">
        <f>Cuestionario!N50</f>
        <v>0</v>
      </c>
      <c r="AC5" s="55" t="str">
        <f>CONCATENATE(Cuestionario!C52,Cuestionario!K52,Cuestionario!L52)</f>
        <v>@</v>
      </c>
      <c r="AD5" s="55">
        <f>Cuestionario!G54</f>
        <v>0</v>
      </c>
      <c r="AE5" s="56">
        <f>Cuestionario!E56</f>
        <v>0</v>
      </c>
      <c r="AF5" s="55">
        <f>Cuestionario!J58</f>
        <v>0</v>
      </c>
      <c r="AG5" s="55">
        <f>Cuestionario!C64</f>
        <v>0</v>
      </c>
      <c r="AH5" s="55">
        <f>Cuestionario!N64</f>
        <v>0</v>
      </c>
      <c r="AI5" s="55">
        <f>Cuestionario!L69</f>
        <v>0</v>
      </c>
      <c r="AJ5" s="55">
        <f>Cuestionario!M69</f>
        <v>0</v>
      </c>
      <c r="AK5" s="55">
        <f>Cuestionario!N69</f>
        <v>0</v>
      </c>
      <c r="AL5" s="55">
        <f>Cuestionario!O69</f>
        <v>0</v>
      </c>
      <c r="AM5" s="55">
        <f>Cuestionario!L70</f>
        <v>0</v>
      </c>
      <c r="AN5" s="55">
        <f>Cuestionario!M70</f>
        <v>0</v>
      </c>
      <c r="AO5" s="55">
        <f>Cuestionario!N70</f>
        <v>0</v>
      </c>
      <c r="AP5" s="55">
        <f>Cuestionario!O70</f>
        <v>0</v>
      </c>
      <c r="AQ5" s="55">
        <f>Cuestionario!L71</f>
        <v>0</v>
      </c>
      <c r="AR5" s="55">
        <f>Cuestionario!M71</f>
        <v>0</v>
      </c>
      <c r="AS5" s="55">
        <f>Cuestionario!N71</f>
        <v>0</v>
      </c>
      <c r="AT5" s="55">
        <f>Cuestionario!O71</f>
        <v>0</v>
      </c>
      <c r="AU5" s="55">
        <f>Cuestionario!L72</f>
        <v>0</v>
      </c>
      <c r="AV5" s="55">
        <f>Cuestionario!M72</f>
        <v>0</v>
      </c>
      <c r="AW5" s="55">
        <f>Cuestionario!N72</f>
        <v>0</v>
      </c>
      <c r="AX5" s="55">
        <f>Cuestionario!O72</f>
        <v>0</v>
      </c>
      <c r="AY5" s="55">
        <f>Cuestionario!L73</f>
        <v>0</v>
      </c>
      <c r="AZ5" s="55">
        <f>Cuestionario!M73</f>
        <v>0</v>
      </c>
      <c r="BA5" s="55">
        <f>Cuestionario!N73</f>
        <v>0</v>
      </c>
      <c r="BB5" s="55">
        <f>Cuestionario!O73</f>
        <v>0</v>
      </c>
      <c r="BC5" s="55">
        <f>Cuestionario!L78</f>
        <v>0</v>
      </c>
      <c r="BD5" s="55">
        <f>Cuestionario!M78</f>
        <v>0</v>
      </c>
      <c r="BE5" s="55">
        <f>Cuestionario!L79</f>
        <v>0</v>
      </c>
      <c r="BF5" s="55">
        <f>Cuestionario!M79</f>
        <v>0</v>
      </c>
      <c r="BG5" s="55">
        <f>Cuestionario!L80</f>
        <v>0</v>
      </c>
      <c r="BH5" s="55">
        <f>Cuestionario!M80</f>
        <v>0</v>
      </c>
      <c r="BI5" s="55">
        <f>Cuestionario!L81</f>
        <v>0</v>
      </c>
      <c r="BJ5" s="55">
        <f>Cuestionario!M81</f>
        <v>0</v>
      </c>
      <c r="BK5" s="55">
        <f>Cuestionario!L91</f>
        <v>0</v>
      </c>
      <c r="BL5" s="55">
        <f>Cuestionario!M91</f>
        <v>0</v>
      </c>
      <c r="BM5" s="55">
        <f>Cuestionario!N91</f>
        <v>0</v>
      </c>
      <c r="BN5" s="55">
        <f>Cuestionario!L92</f>
        <v>0</v>
      </c>
      <c r="BO5" s="55">
        <f>Cuestionario!M92</f>
        <v>0</v>
      </c>
      <c r="BP5" s="55">
        <f>Cuestionario!N92</f>
        <v>0</v>
      </c>
      <c r="BQ5" s="55">
        <f>Cuestionario!L93</f>
        <v>0</v>
      </c>
      <c r="BR5" s="55">
        <f>Cuestionario!M93</f>
        <v>0</v>
      </c>
      <c r="BS5" s="55">
        <f>Cuestionario!N93</f>
        <v>0</v>
      </c>
      <c r="BT5" s="55">
        <f>Cuestionario!L94</f>
        <v>0</v>
      </c>
      <c r="BU5" s="55">
        <f>Cuestionario!M94</f>
        <v>0</v>
      </c>
      <c r="BV5" s="55">
        <f>Cuestionario!N94</f>
        <v>0</v>
      </c>
      <c r="BW5" s="55">
        <f>Cuestionario!L95</f>
        <v>0</v>
      </c>
      <c r="BX5" s="55">
        <f>Cuestionario!M95</f>
        <v>0</v>
      </c>
      <c r="BY5" s="55">
        <f>Cuestionario!N95</f>
        <v>0</v>
      </c>
      <c r="BZ5" s="55">
        <f>Cuestionario!L96</f>
        <v>0</v>
      </c>
      <c r="CA5" s="55">
        <f>Cuestionario!M96</f>
        <v>0</v>
      </c>
      <c r="CB5" s="55">
        <f>Cuestionario!N96</f>
        <v>0</v>
      </c>
      <c r="CC5" s="55">
        <f>Cuestionario!L97</f>
        <v>0</v>
      </c>
      <c r="CD5" s="55">
        <f>Cuestionario!M97</f>
        <v>0</v>
      </c>
      <c r="CE5" s="55">
        <f>Cuestionario!N97</f>
        <v>0</v>
      </c>
      <c r="CF5" s="55">
        <f>Cuestionario!L98</f>
        <v>0</v>
      </c>
      <c r="CG5" s="55">
        <f>Cuestionario!M98</f>
        <v>0</v>
      </c>
      <c r="CH5" s="55">
        <f>Cuestionario!N98</f>
        <v>0</v>
      </c>
      <c r="CI5" s="55">
        <f>Cuestionario!L99</f>
        <v>0</v>
      </c>
      <c r="CJ5" s="55">
        <f>Cuestionario!M99</f>
        <v>0</v>
      </c>
      <c r="CK5" s="55">
        <f>Cuestionario!N99</f>
        <v>0</v>
      </c>
      <c r="CL5" s="55">
        <f>Cuestionario!L100</f>
        <v>0</v>
      </c>
      <c r="CM5" s="55">
        <f>Cuestionario!M100</f>
        <v>0</v>
      </c>
      <c r="CN5" s="55">
        <f>Cuestionario!N100</f>
        <v>0</v>
      </c>
      <c r="CO5" s="55">
        <f>Cuestionario!L101</f>
        <v>0</v>
      </c>
      <c r="CP5" s="55">
        <f>Cuestionario!M101</f>
        <v>0</v>
      </c>
      <c r="CQ5" s="55">
        <f>Cuestionario!N101</f>
        <v>0</v>
      </c>
      <c r="CR5" s="55">
        <f>Cuestionario!L102</f>
        <v>0</v>
      </c>
      <c r="CS5" s="55">
        <f>Cuestionario!M102</f>
        <v>0</v>
      </c>
      <c r="CT5" s="55">
        <f>Cuestionario!N102</f>
        <v>0</v>
      </c>
      <c r="CU5" s="55">
        <f>Cuestionario!L103</f>
        <v>0</v>
      </c>
      <c r="CV5" s="55">
        <f>Cuestionario!M103</f>
        <v>0</v>
      </c>
      <c r="CW5" s="55">
        <f>Cuestionario!N103</f>
        <v>0</v>
      </c>
      <c r="CX5" s="55">
        <f>Cuestionario!L104</f>
        <v>0</v>
      </c>
      <c r="CY5" s="55">
        <f>Cuestionario!M104</f>
        <v>0</v>
      </c>
      <c r="CZ5" s="55">
        <f>Cuestionario!N104</f>
        <v>0</v>
      </c>
      <c r="DA5" s="55">
        <f>Cuestionario!L105</f>
        <v>0</v>
      </c>
      <c r="DB5" s="55">
        <f>Cuestionario!M105</f>
        <v>0</v>
      </c>
      <c r="DC5" s="55">
        <f>Cuestionario!N105</f>
        <v>0</v>
      </c>
      <c r="DD5" s="55">
        <f>Cuestionario!L106</f>
        <v>0</v>
      </c>
      <c r="DE5" s="55">
        <f>Cuestionario!M106</f>
        <v>0</v>
      </c>
      <c r="DF5" s="55">
        <f>Cuestionario!N106</f>
        <v>0</v>
      </c>
      <c r="DG5" s="55">
        <f>Cuestionario!L107</f>
        <v>0</v>
      </c>
      <c r="DH5" s="55">
        <f>Cuestionario!M107</f>
        <v>0</v>
      </c>
      <c r="DI5" s="55">
        <f>Cuestionario!N107</f>
        <v>0</v>
      </c>
      <c r="DJ5" s="55">
        <f>Cuestionario!L108</f>
        <v>0</v>
      </c>
      <c r="DK5" s="55">
        <f>Cuestionario!M108</f>
        <v>0</v>
      </c>
      <c r="DL5" s="55">
        <f>Cuestionario!N108</f>
        <v>0</v>
      </c>
      <c r="DM5" s="55">
        <f>Cuestionario!L109</f>
        <v>0</v>
      </c>
      <c r="DN5" s="55">
        <f>Cuestionario!M109</f>
        <v>0</v>
      </c>
      <c r="DO5" s="55">
        <f>Cuestionario!N109</f>
        <v>0</v>
      </c>
      <c r="DP5" s="55">
        <f>Cuestionario!L110</f>
        <v>0</v>
      </c>
      <c r="DQ5" s="55">
        <f>Cuestionario!M110</f>
        <v>0</v>
      </c>
      <c r="DR5" s="55">
        <f>Cuestionario!N110</f>
        <v>0</v>
      </c>
      <c r="DS5" s="55">
        <f>Cuestionario!L111</f>
        <v>0</v>
      </c>
      <c r="DT5" s="55">
        <f>Cuestionario!M111</f>
        <v>0</v>
      </c>
      <c r="DU5" s="55">
        <f>Cuestionario!N111</f>
        <v>0</v>
      </c>
      <c r="DV5" s="55">
        <f>Cuestionario!L112</f>
        <v>0</v>
      </c>
      <c r="DW5" s="55">
        <f>Cuestionario!M112</f>
        <v>0</v>
      </c>
      <c r="DX5" s="55">
        <f>Cuestionario!N112</f>
        <v>0</v>
      </c>
      <c r="DY5" s="55">
        <f>Cuestionario!L113</f>
        <v>0</v>
      </c>
      <c r="DZ5" s="55">
        <f>Cuestionario!M113</f>
        <v>0</v>
      </c>
      <c r="EA5" s="55">
        <f>Cuestionario!N113</f>
        <v>0</v>
      </c>
      <c r="EB5" s="55">
        <f>Cuestionario!L114</f>
        <v>0</v>
      </c>
      <c r="EC5" s="55">
        <f>Cuestionario!M114</f>
        <v>0</v>
      </c>
      <c r="ED5" s="55">
        <f>Cuestionario!N114</f>
        <v>0</v>
      </c>
      <c r="EE5" s="55">
        <f>Cuestionario!L115</f>
        <v>0</v>
      </c>
      <c r="EF5" s="55">
        <f>Cuestionario!M115</f>
        <v>0</v>
      </c>
      <c r="EG5" s="55">
        <f>Cuestionario!N115</f>
        <v>0</v>
      </c>
      <c r="EH5" s="55">
        <f>Cuestionario!L116</f>
        <v>0</v>
      </c>
      <c r="EI5" s="55">
        <f>Cuestionario!M116</f>
        <v>0</v>
      </c>
      <c r="EJ5" s="55">
        <f>Cuestionario!N116</f>
        <v>0</v>
      </c>
      <c r="EK5" s="55">
        <f>Cuestionario!D117</f>
        <v>0</v>
      </c>
      <c r="EL5" s="55">
        <f>Cuestionario!L117</f>
        <v>0</v>
      </c>
      <c r="EM5" s="55">
        <f>Cuestionario!M117</f>
        <v>0</v>
      </c>
      <c r="EN5" s="55">
        <f>Cuestionario!N117</f>
        <v>0</v>
      </c>
      <c r="EO5" s="55">
        <f>Cuestionario!P91</f>
        <v>0</v>
      </c>
      <c r="EP5" s="55">
        <f>Cuestionario!P92</f>
        <v>0</v>
      </c>
      <c r="EQ5" s="55">
        <f>Cuestionario!P93</f>
        <v>0</v>
      </c>
      <c r="ER5" s="55">
        <f>Cuestionario!L125</f>
        <v>0</v>
      </c>
      <c r="ES5" s="55">
        <f>Cuestionario!P125</f>
        <v>0</v>
      </c>
      <c r="ET5" s="55">
        <f>Cuestionario!L126</f>
        <v>0</v>
      </c>
      <c r="EU5" s="55">
        <f>Cuestionario!P126</f>
        <v>0</v>
      </c>
      <c r="EV5" s="55">
        <f>Cuestionario!N128</f>
        <v>0</v>
      </c>
      <c r="EW5" s="55">
        <f>Cuestionario!N129</f>
        <v>0</v>
      </c>
      <c r="EX5" s="55">
        <f>Cuestionario!N130</f>
        <v>0</v>
      </c>
      <c r="EY5" s="55">
        <f>Cuestionario!N131</f>
        <v>0</v>
      </c>
      <c r="EZ5" s="55">
        <f>Cuestionario!N132</f>
        <v>0</v>
      </c>
      <c r="FA5" s="55">
        <f>Cuestionario!F138</f>
        <v>0</v>
      </c>
      <c r="FB5" s="74">
        <f>Cuestionario!K138</f>
        <v>0</v>
      </c>
      <c r="FC5" s="55">
        <f>Cuestionario!I141</f>
        <v>0</v>
      </c>
      <c r="FD5" s="55">
        <f>Cuestionario!I142</f>
        <v>0</v>
      </c>
      <c r="FE5" s="55">
        <f>Cuestionario!I143</f>
        <v>0</v>
      </c>
      <c r="FF5" s="55">
        <f>Cuestionario!I144</f>
        <v>0</v>
      </c>
      <c r="FG5" s="55">
        <f>Cuestionario!I145</f>
        <v>0</v>
      </c>
      <c r="FH5" s="55">
        <f>Cuestionario!I146</f>
        <v>0</v>
      </c>
      <c r="FI5" s="55">
        <f>Cuestionario!I147</f>
        <v>0</v>
      </c>
      <c r="FJ5" s="55">
        <f>Cuestionario!H152</f>
        <v>0</v>
      </c>
      <c r="FK5" s="55">
        <f>Cuestionario!H153</f>
        <v>0</v>
      </c>
      <c r="FL5" s="55">
        <f>Cuestionario!H154</f>
        <v>0</v>
      </c>
      <c r="FM5" s="55">
        <f>Cuestionario!H155</f>
        <v>0</v>
      </c>
      <c r="FN5" s="55">
        <f>Cuestionario!H156</f>
        <v>0</v>
      </c>
      <c r="FO5" s="55">
        <f>Cuestionario!H157</f>
        <v>0</v>
      </c>
      <c r="FP5" s="55">
        <f>Cuestionario!C162</f>
        <v>0</v>
      </c>
      <c r="FQ5" s="55">
        <f>Cuestionario!G162</f>
        <v>0</v>
      </c>
      <c r="FR5" s="55">
        <f>Cuestionario!F167</f>
        <v>0</v>
      </c>
      <c r="FS5" s="55">
        <f>Cuestionario!F168</f>
        <v>0</v>
      </c>
      <c r="FT5" s="55">
        <f>Cuestionario!F169</f>
        <v>0</v>
      </c>
      <c r="FU5" s="55">
        <f>Cuestionario!F170</f>
        <v>0</v>
      </c>
      <c r="FV5" s="55">
        <f>Cuestionario!F171</f>
        <v>0</v>
      </c>
      <c r="FW5" s="55">
        <f>Cuestionario!F172</f>
        <v>0</v>
      </c>
      <c r="FX5" s="55">
        <f>Cuestionario!F173</f>
        <v>0</v>
      </c>
      <c r="FY5" s="55">
        <f>Cuestionario!F174</f>
        <v>0</v>
      </c>
      <c r="FZ5" s="55">
        <f>Cuestionario!F175</f>
        <v>0</v>
      </c>
      <c r="GA5" s="55">
        <f>Cuestionario!N141</f>
        <v>0</v>
      </c>
      <c r="GB5" s="55">
        <f>Cuestionario!Q141</f>
        <v>0</v>
      </c>
      <c r="GC5" s="55">
        <f>Cuestionario!N142</f>
        <v>0</v>
      </c>
      <c r="GD5" s="55">
        <f>Cuestionario!Q142</f>
        <v>0</v>
      </c>
      <c r="GE5" s="55">
        <f>Cuestionario!N143</f>
        <v>0</v>
      </c>
      <c r="GF5" s="55">
        <f>Cuestionario!Q143</f>
        <v>0</v>
      </c>
      <c r="GG5" s="55">
        <f>Cuestionario!N144</f>
        <v>0</v>
      </c>
      <c r="GH5" s="55">
        <f>Cuestionario!Q144</f>
        <v>0</v>
      </c>
      <c r="GI5" s="55">
        <f>Cuestionario!N145</f>
        <v>0</v>
      </c>
      <c r="GJ5" s="55">
        <f>Cuestionario!Q145</f>
        <v>0</v>
      </c>
      <c r="GK5" s="55">
        <f>Cuestionario!N146</f>
        <v>0</v>
      </c>
      <c r="GL5" s="55">
        <f>Cuestionario!Q146</f>
        <v>0</v>
      </c>
      <c r="GM5" s="55">
        <f>Cuestionario!N147</f>
        <v>0</v>
      </c>
      <c r="GN5" s="55">
        <f>Cuestionario!Q147</f>
        <v>0</v>
      </c>
      <c r="GO5" s="55">
        <f>Cuestionario!N148</f>
        <v>0</v>
      </c>
      <c r="GP5" s="55">
        <f>Cuestionario!Q148</f>
        <v>0</v>
      </c>
      <c r="GQ5" s="55">
        <f>Cuestionario!N149</f>
        <v>0</v>
      </c>
      <c r="GR5" s="55">
        <f>Cuestionario!Q149</f>
        <v>0</v>
      </c>
      <c r="GS5" s="55">
        <f>Cuestionario!N150</f>
        <v>0</v>
      </c>
      <c r="GT5" s="55">
        <f>Cuestionario!Q150</f>
        <v>0</v>
      </c>
      <c r="GU5" s="55">
        <f>Cuestionario!N151</f>
        <v>0</v>
      </c>
      <c r="GV5" s="55">
        <f>Cuestionario!Q151</f>
        <v>0</v>
      </c>
      <c r="GW5" s="55">
        <f>Cuestionario!N152</f>
        <v>0</v>
      </c>
      <c r="GX5" s="55">
        <f>Cuestionario!Q152</f>
        <v>0</v>
      </c>
      <c r="GY5" s="55">
        <f>Cuestionario!N153</f>
        <v>0</v>
      </c>
      <c r="GZ5" s="55">
        <f>Cuestionario!Q153</f>
        <v>0</v>
      </c>
      <c r="HA5" s="55">
        <f>Cuestionario!N154</f>
        <v>0</v>
      </c>
      <c r="HB5" s="55">
        <f>Cuestionario!Q154</f>
        <v>0</v>
      </c>
      <c r="HC5" s="55">
        <f>Cuestionario!N155</f>
        <v>0</v>
      </c>
      <c r="HD5" s="55">
        <f>Cuestionario!Q155</f>
        <v>0</v>
      </c>
      <c r="HE5" s="55">
        <f>Cuestionario!N156</f>
        <v>0</v>
      </c>
      <c r="HF5" s="55">
        <f>Cuestionario!Q156</f>
        <v>0</v>
      </c>
      <c r="HG5" s="55">
        <f>Cuestionario!N157</f>
        <v>0</v>
      </c>
      <c r="HH5" s="55">
        <f>Cuestionario!Q157</f>
        <v>0</v>
      </c>
      <c r="HI5" s="55">
        <f>Cuestionario!N158</f>
        <v>0</v>
      </c>
      <c r="HJ5" s="55">
        <f>Cuestionario!Q158</f>
        <v>0</v>
      </c>
      <c r="HK5" s="55">
        <f>Cuestionario!N159</f>
        <v>0</v>
      </c>
      <c r="HL5" s="55">
        <f>Cuestionario!Q159</f>
        <v>0</v>
      </c>
      <c r="HM5" s="55">
        <f>Cuestionario!B179</f>
        <v>0</v>
      </c>
      <c r="HN5" s="55">
        <f>Cuestionario!H184</f>
        <v>0</v>
      </c>
      <c r="HO5" s="55">
        <f>Cuestionario!L184</f>
        <v>0</v>
      </c>
      <c r="HP5" s="55">
        <f>Cuestionario!M184</f>
        <v>0</v>
      </c>
      <c r="HQ5" s="55">
        <f>Cuestionario!N184</f>
        <v>0</v>
      </c>
      <c r="HR5" s="55">
        <f>Cuestionario!O184</f>
        <v>0</v>
      </c>
      <c r="HS5" s="55">
        <f>Cuestionario!P184</f>
        <v>0</v>
      </c>
      <c r="HT5" s="55">
        <f>Cuestionario!H185</f>
        <v>0</v>
      </c>
      <c r="HU5" s="55">
        <f>Cuestionario!L185</f>
        <v>0</v>
      </c>
      <c r="HV5" s="55">
        <f>Cuestionario!M185</f>
        <v>0</v>
      </c>
      <c r="HW5" s="55">
        <f>Cuestionario!N185</f>
        <v>0</v>
      </c>
      <c r="HX5" s="55">
        <f>Cuestionario!O185</f>
        <v>0</v>
      </c>
      <c r="HY5" s="55">
        <f>Cuestionario!P185</f>
        <v>0</v>
      </c>
      <c r="HZ5" s="55">
        <f>Cuestionario!H186</f>
        <v>0</v>
      </c>
      <c r="IA5" s="55">
        <f>Cuestionario!L186</f>
        <v>0</v>
      </c>
      <c r="IB5" s="55">
        <f>Cuestionario!M186</f>
        <v>0</v>
      </c>
      <c r="IC5" s="55">
        <f>Cuestionario!N186</f>
        <v>0</v>
      </c>
      <c r="ID5" s="55">
        <f>Cuestionario!O186</f>
        <v>0</v>
      </c>
      <c r="IE5" s="55">
        <f>Cuestionario!P186</f>
        <v>0</v>
      </c>
      <c r="IF5" s="55">
        <f>Cuestionario!H187</f>
        <v>0</v>
      </c>
      <c r="IG5" s="55">
        <f>Cuestionario!L187</f>
        <v>0</v>
      </c>
      <c r="IH5" s="55">
        <f>Cuestionario!M187</f>
        <v>0</v>
      </c>
      <c r="II5" s="55">
        <f>Cuestionario!N187</f>
        <v>0</v>
      </c>
      <c r="IJ5" s="55">
        <f>Cuestionario!O187</f>
        <v>0</v>
      </c>
      <c r="IK5" s="55">
        <f>Cuestionario!P187</f>
        <v>0</v>
      </c>
      <c r="IL5" s="55">
        <f>Cuestionario!H188</f>
        <v>0</v>
      </c>
      <c r="IM5" s="55">
        <f>Cuestionario!L188</f>
        <v>0</v>
      </c>
      <c r="IN5" s="55">
        <f>Cuestionario!M188</f>
        <v>0</v>
      </c>
      <c r="IO5" s="55">
        <f>Cuestionario!N188</f>
        <v>0</v>
      </c>
      <c r="IP5" s="55">
        <f>Cuestionario!O188</f>
        <v>0</v>
      </c>
      <c r="IQ5" s="55">
        <f>Cuestionario!P188</f>
        <v>0</v>
      </c>
      <c r="IR5" s="55">
        <f>Cuestionario!L193</f>
        <v>0</v>
      </c>
      <c r="IS5" s="55">
        <f>Cuestionario!L194</f>
        <v>0</v>
      </c>
      <c r="IT5" s="55">
        <f>Cuestionario!L195</f>
        <v>0</v>
      </c>
      <c r="IU5" s="55">
        <f>Cuestionario!L196</f>
        <v>0</v>
      </c>
      <c r="IV5" s="55">
        <f>Cuestionario!L197</f>
        <v>0</v>
      </c>
      <c r="IW5" s="55">
        <f>Cuestionario!L198</f>
        <v>0</v>
      </c>
      <c r="IX5" s="55">
        <f>Cuestionario!L199</f>
        <v>0</v>
      </c>
      <c r="IY5" s="55">
        <f>Cuestionario!L200</f>
        <v>0</v>
      </c>
      <c r="IZ5" s="55">
        <f>Cuestionario!L201</f>
        <v>0</v>
      </c>
      <c r="JA5" s="55">
        <f>Cuestionario!L202</f>
        <v>0</v>
      </c>
      <c r="JB5" s="55">
        <f>Cuestionario!L203</f>
        <v>0</v>
      </c>
      <c r="JC5" s="55">
        <f>Cuestionario!L204</f>
        <v>0</v>
      </c>
      <c r="JD5" s="55">
        <f>Cuestionario!L205</f>
        <v>0</v>
      </c>
      <c r="JE5" s="55">
        <f>Cuestionario!O193</f>
        <v>0</v>
      </c>
      <c r="JF5" s="55">
        <f>Cuestionario!O194</f>
        <v>0</v>
      </c>
      <c r="JG5" s="55">
        <f>Cuestionario!O195</f>
        <v>0</v>
      </c>
      <c r="JH5" s="55">
        <f>Cuestionario!O196</f>
        <v>0</v>
      </c>
      <c r="JI5" s="55">
        <f>Cuestionario!O197</f>
        <v>0</v>
      </c>
      <c r="JJ5" s="55">
        <f>Cuestionario!O198</f>
        <v>0</v>
      </c>
      <c r="JK5" s="55">
        <f>Cuestionario!O199</f>
        <v>0</v>
      </c>
      <c r="JL5" s="55">
        <f>Cuestionario!O200</f>
        <v>0</v>
      </c>
      <c r="JM5" s="55">
        <f>Cuestionario!O201</f>
        <v>0</v>
      </c>
      <c r="JN5" s="55">
        <f>Cuestionario!O202</f>
        <v>0</v>
      </c>
      <c r="JO5" s="55">
        <f>Cuestionario!O203</f>
        <v>0</v>
      </c>
      <c r="JP5" s="55">
        <f>Cuestionario!O204</f>
        <v>0</v>
      </c>
      <c r="JQ5" s="55">
        <f>Cuestionario!O205</f>
        <v>0</v>
      </c>
      <c r="JR5" s="55">
        <f>Cuestionario!M206</f>
        <v>0</v>
      </c>
      <c r="JS5" s="55">
        <f>Cuestionario!O206</f>
        <v>0</v>
      </c>
      <c r="JT5" s="55">
        <f>Cuestionario!L218</f>
        <v>0</v>
      </c>
      <c r="JU5" s="55">
        <f>Cuestionario!M218</f>
        <v>0</v>
      </c>
      <c r="JV5" s="55">
        <f>Cuestionario!N218</f>
        <v>0</v>
      </c>
      <c r="JW5" s="55">
        <f>Cuestionario!O218</f>
        <v>0</v>
      </c>
      <c r="JX5" s="55">
        <f>Cuestionario!L219</f>
        <v>0</v>
      </c>
      <c r="JY5" s="55">
        <f>Cuestionario!M219</f>
        <v>0</v>
      </c>
      <c r="JZ5" s="55">
        <f>Cuestionario!N219</f>
        <v>0</v>
      </c>
      <c r="KA5" s="55">
        <f>Cuestionario!O219</f>
        <v>0</v>
      </c>
      <c r="KB5" s="55">
        <f>Cuestionario!L220</f>
        <v>0</v>
      </c>
      <c r="KC5" s="55">
        <f>Cuestionario!M220</f>
        <v>0</v>
      </c>
      <c r="KD5" s="55">
        <f>Cuestionario!N220</f>
        <v>0</v>
      </c>
      <c r="KE5" s="55">
        <f>Cuestionario!O220</f>
        <v>0</v>
      </c>
      <c r="KF5" s="55">
        <f>Cuestionario!L221</f>
        <v>0</v>
      </c>
      <c r="KG5" s="55">
        <f>Cuestionario!M221</f>
        <v>0</v>
      </c>
      <c r="KH5" s="55">
        <f>Cuestionario!N221</f>
        <v>0</v>
      </c>
      <c r="KI5" s="55">
        <f>Cuestionario!O221</f>
        <v>0</v>
      </c>
      <c r="KJ5" s="55">
        <f>Cuestionario!L222</f>
        <v>0</v>
      </c>
      <c r="KK5" s="55">
        <f>Cuestionario!M222</f>
        <v>0</v>
      </c>
      <c r="KL5" s="55">
        <f>Cuestionario!N222</f>
        <v>0</v>
      </c>
      <c r="KM5" s="55">
        <f>Cuestionario!O222</f>
        <v>0</v>
      </c>
      <c r="KN5" s="55">
        <f>Cuestionario!L223</f>
        <v>0</v>
      </c>
      <c r="KO5" s="55">
        <f>Cuestionario!M223</f>
        <v>0</v>
      </c>
      <c r="KP5" s="55">
        <f>Cuestionario!N223</f>
        <v>0</v>
      </c>
      <c r="KQ5" s="55">
        <f>Cuestionario!O223</f>
        <v>0</v>
      </c>
      <c r="KR5" s="55">
        <f>Cuestionario!L224</f>
        <v>0</v>
      </c>
      <c r="KS5" s="55">
        <f>Cuestionario!M224</f>
        <v>0</v>
      </c>
      <c r="KT5" s="55">
        <f>Cuestionario!N224</f>
        <v>0</v>
      </c>
      <c r="KU5" s="55">
        <f>Cuestionario!O224</f>
        <v>0</v>
      </c>
      <c r="KV5" s="55">
        <f>Cuestionario!L225</f>
        <v>0</v>
      </c>
      <c r="KW5" s="55">
        <f>Cuestionario!M225</f>
        <v>0</v>
      </c>
      <c r="KX5" s="55">
        <f>Cuestionario!N225</f>
        <v>0</v>
      </c>
      <c r="KY5" s="55">
        <f>Cuestionario!O225</f>
        <v>0</v>
      </c>
      <c r="KZ5" s="55">
        <f>Cuestionario!L226</f>
        <v>0</v>
      </c>
      <c r="LA5" s="55">
        <f>Cuestionario!M226</f>
        <v>0</v>
      </c>
      <c r="LB5" s="55">
        <f>Cuestionario!N226</f>
        <v>0</v>
      </c>
      <c r="LC5" s="55">
        <f>Cuestionario!O226</f>
        <v>0</v>
      </c>
      <c r="LD5" s="55">
        <f>Cuestionario!L227</f>
        <v>0</v>
      </c>
      <c r="LE5" s="55">
        <f>Cuestionario!M227</f>
        <v>0</v>
      </c>
      <c r="LF5" s="55">
        <f>Cuestionario!N227</f>
        <v>0</v>
      </c>
      <c r="LG5" s="55">
        <f>Cuestionario!O227</f>
        <v>0</v>
      </c>
      <c r="LH5" s="55">
        <f>Cuestionario!L228</f>
        <v>0</v>
      </c>
      <c r="LI5" s="55">
        <f>Cuestionario!M228</f>
        <v>0</v>
      </c>
      <c r="LJ5" s="55">
        <f>Cuestionario!N228</f>
        <v>0</v>
      </c>
      <c r="LK5" s="55">
        <f>Cuestionario!O228</f>
        <v>0</v>
      </c>
      <c r="LL5" s="55">
        <f>Cuestionario!L229</f>
        <v>0</v>
      </c>
      <c r="LM5" s="55">
        <f>Cuestionario!M229</f>
        <v>0</v>
      </c>
      <c r="LN5" s="55">
        <f>Cuestionario!N229</f>
        <v>0</v>
      </c>
      <c r="LO5" s="55">
        <f>Cuestionario!O229</f>
        <v>0</v>
      </c>
      <c r="LP5" s="55">
        <f>Cuestionario!L230</f>
        <v>0</v>
      </c>
      <c r="LQ5" s="55">
        <f>Cuestionario!M230</f>
        <v>0</v>
      </c>
      <c r="LR5" s="55">
        <f>Cuestionario!N230</f>
        <v>0</v>
      </c>
      <c r="LS5" s="55">
        <f>Cuestionario!O230</f>
        <v>0</v>
      </c>
      <c r="LT5" s="55">
        <f>Cuestionario!L231</f>
        <v>0</v>
      </c>
      <c r="LU5" s="55">
        <f>Cuestionario!M231</f>
        <v>0</v>
      </c>
      <c r="LV5" s="55">
        <f>Cuestionario!N231</f>
        <v>0</v>
      </c>
      <c r="LW5" s="55">
        <f>Cuestionario!O231</f>
        <v>0</v>
      </c>
      <c r="LX5" s="55">
        <f>Cuestionario!L232</f>
        <v>0</v>
      </c>
      <c r="LY5" s="55">
        <f>Cuestionario!M232</f>
        <v>0</v>
      </c>
      <c r="LZ5" s="55">
        <f>Cuestionario!N232</f>
        <v>0</v>
      </c>
      <c r="MA5" s="55">
        <f>Cuestionario!O232</f>
        <v>0</v>
      </c>
      <c r="MB5" s="55">
        <f>Cuestionario!L233</f>
        <v>0</v>
      </c>
      <c r="MC5" s="55">
        <f>Cuestionario!M233</f>
        <v>0</v>
      </c>
      <c r="MD5" s="55">
        <f>Cuestionario!N233</f>
        <v>0</v>
      </c>
      <c r="ME5" s="55">
        <f>Cuestionario!O233</f>
        <v>0</v>
      </c>
      <c r="MF5" s="55">
        <f>Cuestionario!L234</f>
        <v>0</v>
      </c>
      <c r="MG5" s="55">
        <f>Cuestionario!M234</f>
        <v>0</v>
      </c>
      <c r="MH5" s="55">
        <f>Cuestionario!N234</f>
        <v>0</v>
      </c>
      <c r="MI5" s="55">
        <f>Cuestionario!O234</f>
        <v>0</v>
      </c>
      <c r="MJ5" s="55">
        <f>Cuestionario!L235</f>
        <v>0</v>
      </c>
      <c r="MK5" s="55">
        <f>Cuestionario!M235</f>
        <v>0</v>
      </c>
      <c r="ML5" s="55">
        <f>Cuestionario!N235</f>
        <v>0</v>
      </c>
      <c r="MM5" s="55">
        <f>Cuestionario!O235</f>
        <v>0</v>
      </c>
      <c r="MN5" s="55">
        <f>Cuestionario!L236</f>
        <v>0</v>
      </c>
      <c r="MO5" s="55">
        <f>Cuestionario!M236</f>
        <v>0</v>
      </c>
      <c r="MP5" s="55">
        <f>Cuestionario!N236</f>
        <v>0</v>
      </c>
      <c r="MQ5" s="55">
        <f>Cuestionario!O236</f>
        <v>0</v>
      </c>
      <c r="MR5" s="55">
        <f>Cuestionario!L237</f>
        <v>0</v>
      </c>
      <c r="MS5" s="55">
        <f>Cuestionario!M237</f>
        <v>0</v>
      </c>
      <c r="MT5" s="55">
        <f>Cuestionario!N237</f>
        <v>0</v>
      </c>
      <c r="MU5" s="55">
        <f>Cuestionario!O237</f>
        <v>0</v>
      </c>
      <c r="MV5" s="55">
        <f>Cuestionario!L238</f>
        <v>0</v>
      </c>
      <c r="MW5" s="55">
        <f>Cuestionario!M238</f>
        <v>0</v>
      </c>
      <c r="MX5" s="55">
        <f>Cuestionario!N238</f>
        <v>0</v>
      </c>
      <c r="MY5" s="55">
        <f>Cuestionario!O238</f>
        <v>0</v>
      </c>
      <c r="MZ5" s="55">
        <f>Cuestionario!L239</f>
        <v>0</v>
      </c>
      <c r="NA5" s="55">
        <f>Cuestionario!M239</f>
        <v>0</v>
      </c>
      <c r="NB5" s="55">
        <f>Cuestionario!N239</f>
        <v>0</v>
      </c>
      <c r="NC5" s="55">
        <f>Cuestionario!O239</f>
        <v>0</v>
      </c>
      <c r="ND5" s="55">
        <f>Cuestionario!L240</f>
        <v>0</v>
      </c>
      <c r="NE5" s="55">
        <f>Cuestionario!M240</f>
        <v>0</v>
      </c>
      <c r="NF5" s="55">
        <f>Cuestionario!N240</f>
        <v>0</v>
      </c>
      <c r="NG5" s="55">
        <f>Cuestionario!O240</f>
        <v>0</v>
      </c>
      <c r="NH5" s="55">
        <f>Cuestionario!L241</f>
        <v>0</v>
      </c>
      <c r="NI5" s="55">
        <f>Cuestionario!M241</f>
        <v>0</v>
      </c>
      <c r="NJ5" s="55">
        <f>Cuestionario!N241</f>
        <v>0</v>
      </c>
      <c r="NK5" s="55">
        <f>Cuestionario!O241</f>
        <v>0</v>
      </c>
      <c r="NL5" s="55">
        <f>Cuestionario!L242</f>
        <v>0</v>
      </c>
      <c r="NM5" s="55">
        <f>Cuestionario!M242</f>
        <v>0</v>
      </c>
      <c r="NN5" s="55">
        <f>Cuestionario!N242</f>
        <v>0</v>
      </c>
      <c r="NO5" s="55">
        <f>Cuestionario!O242</f>
        <v>0</v>
      </c>
      <c r="NP5" s="55">
        <f>Cuestionario!L243</f>
        <v>0</v>
      </c>
      <c r="NQ5" s="55">
        <f>Cuestionario!M243</f>
        <v>0</v>
      </c>
      <c r="NR5" s="55">
        <f>Cuestionario!N243</f>
        <v>0</v>
      </c>
      <c r="NS5" s="55">
        <f>Cuestionario!O243</f>
        <v>0</v>
      </c>
      <c r="NT5" s="55">
        <f>Cuestionario!D244</f>
        <v>0</v>
      </c>
      <c r="NU5" s="55">
        <f>Cuestionario!E244</f>
        <v>0</v>
      </c>
      <c r="NV5" s="55">
        <f>Cuestionario!F244</f>
        <v>0</v>
      </c>
      <c r="NW5" s="55">
        <f>Cuestionario!G244</f>
        <v>0</v>
      </c>
      <c r="NX5" s="55">
        <f>Cuestionario!H244</f>
        <v>0</v>
      </c>
      <c r="NY5" s="55">
        <f>Cuestionario!L250</f>
        <v>0</v>
      </c>
      <c r="NZ5" s="55">
        <f>Cuestionario!M250</f>
        <v>0</v>
      </c>
      <c r="OA5" s="55">
        <f>Cuestionario!L251</f>
        <v>0</v>
      </c>
      <c r="OB5" s="55">
        <f>Cuestionario!M251</f>
        <v>0</v>
      </c>
      <c r="OC5" s="55">
        <f>Cuestionario!L252</f>
        <v>0</v>
      </c>
      <c r="OD5" s="55">
        <f>Cuestionario!M252</f>
        <v>0</v>
      </c>
      <c r="OE5" s="55">
        <f>Cuestionario!L253</f>
        <v>0</v>
      </c>
      <c r="OF5" s="55">
        <f>Cuestionario!M253</f>
        <v>0</v>
      </c>
      <c r="OG5" s="55">
        <f>Cuestionario!L254</f>
        <v>0</v>
      </c>
      <c r="OH5" s="55">
        <f>Cuestionario!M254</f>
        <v>0</v>
      </c>
      <c r="OI5" s="55">
        <f>Cuestionario!L255</f>
        <v>0</v>
      </c>
      <c r="OJ5" s="55">
        <f>Cuestionario!M255</f>
        <v>0</v>
      </c>
      <c r="OK5" s="55">
        <f>Cuestionario!L256</f>
        <v>0</v>
      </c>
      <c r="OL5" s="55">
        <f>Cuestionario!M256</f>
        <v>0</v>
      </c>
      <c r="OM5" s="55">
        <f>Cuestionario!L257</f>
        <v>0</v>
      </c>
      <c r="ON5" s="55">
        <f>Cuestionario!M257</f>
        <v>0</v>
      </c>
      <c r="OO5" s="55">
        <f>Cuestionario!L258</f>
        <v>0</v>
      </c>
      <c r="OP5" s="55">
        <f>Cuestionario!M258</f>
        <v>0</v>
      </c>
      <c r="OQ5" s="55">
        <f>Cuestionario!L259</f>
        <v>0</v>
      </c>
      <c r="OR5" s="55">
        <f>Cuestionario!M259</f>
        <v>0</v>
      </c>
      <c r="OS5" s="55">
        <f>Cuestionario!L260</f>
        <v>0</v>
      </c>
      <c r="OT5" s="55">
        <f>Cuestionario!M260</f>
        <v>0</v>
      </c>
      <c r="OU5" s="55">
        <f>Cuestionario!L261</f>
        <v>0</v>
      </c>
      <c r="OV5" s="55">
        <f>Cuestionario!M261</f>
        <v>0</v>
      </c>
      <c r="OW5" s="55">
        <f>Cuestionario!L262</f>
        <v>0</v>
      </c>
      <c r="OX5" s="55">
        <f>Cuestionario!M262</f>
        <v>0</v>
      </c>
      <c r="OY5" s="55">
        <f>Cuestionario!L263</f>
        <v>0</v>
      </c>
      <c r="OZ5" s="55">
        <f>Cuestionario!M263</f>
        <v>0</v>
      </c>
      <c r="PA5" s="55">
        <f>Cuestionario!L264</f>
        <v>0</v>
      </c>
      <c r="PB5" s="55">
        <f>Cuestionario!M264</f>
        <v>0</v>
      </c>
      <c r="PC5" s="55">
        <f>Cuestionario!L265</f>
        <v>0</v>
      </c>
      <c r="PD5" s="55">
        <f>Cuestionario!M265</f>
        <v>0</v>
      </c>
      <c r="PE5" s="55">
        <f>Cuestionario!L266</f>
        <v>0</v>
      </c>
      <c r="PF5" s="55">
        <f>Cuestionario!M266</f>
        <v>0</v>
      </c>
      <c r="PG5" s="55">
        <f>Cuestionario!L267</f>
        <v>0</v>
      </c>
      <c r="PH5" s="55">
        <f>Cuestionario!M267</f>
        <v>0</v>
      </c>
      <c r="PI5" s="55">
        <f>Cuestionario!L268</f>
        <v>0</v>
      </c>
      <c r="PJ5" s="55">
        <f>Cuestionario!M268</f>
        <v>0</v>
      </c>
      <c r="PK5" s="55">
        <f>Cuestionario!L269</f>
        <v>0</v>
      </c>
      <c r="PL5" s="55">
        <f>Cuestionario!M269</f>
        <v>0</v>
      </c>
      <c r="PM5" s="55">
        <f>Cuestionario!L270</f>
        <v>0</v>
      </c>
      <c r="PN5" s="55">
        <f>Cuestionario!M270</f>
        <v>0</v>
      </c>
      <c r="PO5" s="55">
        <f>Cuestionario!L271</f>
        <v>0</v>
      </c>
      <c r="PP5" s="55">
        <f>Cuestionario!M271</f>
        <v>0</v>
      </c>
      <c r="PQ5" s="55">
        <f>Cuestionario!L272</f>
        <v>0</v>
      </c>
      <c r="PR5" s="55">
        <f>Cuestionario!M272</f>
        <v>0</v>
      </c>
      <c r="PS5" s="55">
        <f>Cuestionario!L273</f>
        <v>0</v>
      </c>
      <c r="PT5" s="55">
        <f>Cuestionario!M273</f>
        <v>0</v>
      </c>
      <c r="PU5" s="55">
        <f>Cuestionario!L274</f>
        <v>0</v>
      </c>
      <c r="PV5" s="55">
        <f>Cuestionario!M274</f>
        <v>0</v>
      </c>
      <c r="PW5" s="55">
        <f>Cuestionario!L275</f>
        <v>0</v>
      </c>
      <c r="PX5" s="55">
        <f>Cuestionario!M275</f>
        <v>0</v>
      </c>
      <c r="PY5" s="55">
        <f>Cuestionario!D276</f>
        <v>0</v>
      </c>
      <c r="PZ5" s="55">
        <f>Cuestionario!E276</f>
        <v>0</v>
      </c>
      <c r="QA5" s="55">
        <f>Cuestionario!F276</f>
        <v>0</v>
      </c>
      <c r="QB5" s="55">
        <f>Cuestionario!L282</f>
        <v>0</v>
      </c>
      <c r="QC5" s="55">
        <f>Cuestionario!M282</f>
        <v>0</v>
      </c>
      <c r="QD5" s="55">
        <f>Cuestionario!L283</f>
        <v>0</v>
      </c>
      <c r="QE5" s="55">
        <f>Cuestionario!M283</f>
        <v>0</v>
      </c>
      <c r="QF5" s="55">
        <f>Cuestionario!L284</f>
        <v>0</v>
      </c>
      <c r="QG5" s="55">
        <f>Cuestionario!M284</f>
        <v>0</v>
      </c>
      <c r="QH5" s="55">
        <f>Cuestionario!L285</f>
        <v>0</v>
      </c>
      <c r="QI5" s="55">
        <f>Cuestionario!M285</f>
        <v>0</v>
      </c>
      <c r="QJ5" s="55">
        <f>Cuestionario!L286</f>
        <v>0</v>
      </c>
      <c r="QK5" s="55">
        <f>Cuestionario!M286</f>
        <v>0</v>
      </c>
      <c r="QL5" s="55">
        <f>Cuestionario!L287</f>
        <v>0</v>
      </c>
      <c r="QM5" s="55">
        <f>Cuestionario!M287</f>
        <v>0</v>
      </c>
      <c r="QN5" s="55">
        <f>Cuestionario!L288</f>
        <v>0</v>
      </c>
      <c r="QO5" s="55">
        <f>Cuestionario!M288</f>
        <v>0</v>
      </c>
      <c r="QP5" s="55">
        <f>Cuestionario!L289</f>
        <v>0</v>
      </c>
      <c r="QQ5" s="55">
        <f>Cuestionario!M289</f>
        <v>0</v>
      </c>
      <c r="QR5" s="55">
        <f>Cuestionario!L290</f>
        <v>0</v>
      </c>
      <c r="QS5" s="55">
        <f>Cuestionario!M290</f>
        <v>0</v>
      </c>
      <c r="QT5" s="55">
        <f>Cuestionario!L291</f>
        <v>0</v>
      </c>
      <c r="QU5" s="55">
        <f>Cuestionario!M291</f>
        <v>0</v>
      </c>
      <c r="QV5" s="55">
        <f>Cuestionario!L292</f>
        <v>0</v>
      </c>
      <c r="QW5" s="55">
        <f>Cuestionario!M292</f>
        <v>0</v>
      </c>
      <c r="QX5" s="55">
        <f>Cuestionario!L293</f>
        <v>0</v>
      </c>
      <c r="QY5" s="55">
        <f>Cuestionario!M293</f>
        <v>0</v>
      </c>
      <c r="QZ5" s="55">
        <f>Cuestionario!L294</f>
        <v>0</v>
      </c>
      <c r="RA5" s="55">
        <f>Cuestionario!M294</f>
        <v>0</v>
      </c>
      <c r="RB5" s="55">
        <f>Cuestionario!L295</f>
        <v>0</v>
      </c>
      <c r="RC5" s="55">
        <f>Cuestionario!M295</f>
        <v>0</v>
      </c>
      <c r="RD5" s="55">
        <f>Cuestionario!L296</f>
        <v>0</v>
      </c>
      <c r="RE5" s="55">
        <f>Cuestionario!M296</f>
        <v>0</v>
      </c>
      <c r="RF5" s="55">
        <f>Cuestionario!L297</f>
        <v>0</v>
      </c>
      <c r="RG5" s="55">
        <f>Cuestionario!M297</f>
        <v>0</v>
      </c>
      <c r="RH5" s="55">
        <f>Cuestionario!L298</f>
        <v>0</v>
      </c>
      <c r="RI5" s="55">
        <f>Cuestionario!M298</f>
        <v>0</v>
      </c>
      <c r="RJ5" s="55">
        <f>Cuestionario!L299</f>
        <v>0</v>
      </c>
      <c r="RK5" s="55">
        <f>Cuestionario!M299</f>
        <v>0</v>
      </c>
      <c r="RL5" s="55">
        <f>Cuestionario!L300</f>
        <v>0</v>
      </c>
      <c r="RM5" s="55">
        <f>Cuestionario!M300</f>
        <v>0</v>
      </c>
      <c r="RN5" s="55">
        <f>Cuestionario!L301</f>
        <v>0</v>
      </c>
      <c r="RO5" s="55">
        <f>Cuestionario!M301</f>
        <v>0</v>
      </c>
      <c r="RP5" s="55">
        <f>Cuestionario!L302</f>
        <v>0</v>
      </c>
      <c r="RQ5" s="55">
        <f>Cuestionario!M302</f>
        <v>0</v>
      </c>
      <c r="RR5" s="55">
        <f>Cuestionario!L303</f>
        <v>0</v>
      </c>
      <c r="RS5" s="55">
        <f>Cuestionario!M303</f>
        <v>0</v>
      </c>
      <c r="RT5" s="55">
        <f>Cuestionario!L304</f>
        <v>0</v>
      </c>
      <c r="RU5" s="55">
        <f>Cuestionario!M304</f>
        <v>0</v>
      </c>
      <c r="RV5" s="55">
        <f>Cuestionario!L305</f>
        <v>0</v>
      </c>
      <c r="RW5" s="55">
        <f>Cuestionario!M305</f>
        <v>0</v>
      </c>
      <c r="RX5" s="55">
        <f>Cuestionario!L306</f>
        <v>0</v>
      </c>
      <c r="RY5" s="55">
        <f>Cuestionario!M306</f>
        <v>0</v>
      </c>
      <c r="RZ5" s="55">
        <f>Cuestionario!L307</f>
        <v>0</v>
      </c>
      <c r="SA5" s="55">
        <f>Cuestionario!M307</f>
        <v>0</v>
      </c>
      <c r="SB5" s="55">
        <f>Cuestionario!D308</f>
        <v>0</v>
      </c>
      <c r="SC5" s="55">
        <f>Cuestionario!E308</f>
        <v>0</v>
      </c>
      <c r="SD5" s="55">
        <f>Cuestionario!F308</f>
        <v>0</v>
      </c>
      <c r="SE5" s="55">
        <f>Cuestionario!D315</f>
        <v>0</v>
      </c>
      <c r="SF5" s="55">
        <f>Cuestionario!H315</f>
        <v>0</v>
      </c>
      <c r="SG5" s="55">
        <f>Cuestionario!L315</f>
        <v>0</v>
      </c>
      <c r="SH5" s="55">
        <f>Cuestionario!D316</f>
        <v>0</v>
      </c>
      <c r="SI5" s="55">
        <f>Cuestionario!H316</f>
        <v>0</v>
      </c>
      <c r="SJ5" s="55">
        <f>Cuestionario!L316</f>
        <v>0</v>
      </c>
      <c r="SK5" s="55">
        <f>Cuestionario!D317</f>
        <v>0</v>
      </c>
      <c r="SL5" s="55">
        <f>Cuestionario!H317</f>
        <v>0</v>
      </c>
      <c r="SM5" s="55">
        <f>Cuestionario!L317</f>
        <v>0</v>
      </c>
      <c r="SN5" s="55">
        <f>Cuestionario!D318</f>
        <v>0</v>
      </c>
      <c r="SO5" s="55">
        <f>Cuestionario!H318</f>
        <v>0</v>
      </c>
      <c r="SP5" s="55">
        <f>Cuestionario!L318</f>
        <v>0</v>
      </c>
      <c r="SQ5" s="55">
        <f>Cuestionario!D319</f>
        <v>0</v>
      </c>
      <c r="SR5" s="55">
        <f>Cuestionario!H319</f>
        <v>0</v>
      </c>
      <c r="SS5" s="55">
        <f>Cuestionario!L319</f>
        <v>0</v>
      </c>
      <c r="ST5" s="55">
        <f>Cuestionario!D320</f>
        <v>0</v>
      </c>
      <c r="SU5" s="55">
        <f>Cuestionario!H320</f>
        <v>0</v>
      </c>
      <c r="SV5" s="55">
        <f>Cuestionario!L320</f>
        <v>0</v>
      </c>
      <c r="SW5" s="55">
        <f>Cuestionario!D321</f>
        <v>0</v>
      </c>
      <c r="SX5" s="55">
        <f>Cuestionario!H321</f>
        <v>0</v>
      </c>
      <c r="SY5" s="55">
        <f>Cuestionario!L321</f>
        <v>0</v>
      </c>
      <c r="SZ5" s="55">
        <f>Cuestionario!D322</f>
        <v>0</v>
      </c>
      <c r="TA5" s="55">
        <f>Cuestionario!H322</f>
        <v>0</v>
      </c>
      <c r="TB5" s="55">
        <f>Cuestionario!L322</f>
        <v>0</v>
      </c>
      <c r="TC5" s="55">
        <f>Cuestionario!D323</f>
        <v>0</v>
      </c>
      <c r="TD5" s="55">
        <f>Cuestionario!H323</f>
        <v>0</v>
      </c>
      <c r="TE5" s="55">
        <f>Cuestionario!L323</f>
        <v>0</v>
      </c>
      <c r="TF5" s="55">
        <f>Cuestionario!D324</f>
        <v>0</v>
      </c>
      <c r="TG5" s="55">
        <f>Cuestionario!H324</f>
        <v>0</v>
      </c>
      <c r="TH5" s="55">
        <f>Cuestionario!L324</f>
        <v>0</v>
      </c>
      <c r="TI5" s="55">
        <f>Cuestionario!D325</f>
        <v>0</v>
      </c>
      <c r="TJ5" s="55">
        <f>Cuestionario!H325</f>
        <v>0</v>
      </c>
      <c r="TK5" s="55">
        <f>Cuestionario!L325</f>
        <v>0</v>
      </c>
      <c r="TL5" s="55">
        <f>Cuestionario!D326</f>
        <v>0</v>
      </c>
      <c r="TM5" s="55">
        <f>Cuestionario!H326</f>
        <v>0</v>
      </c>
      <c r="TN5" s="55">
        <f>Cuestionario!L326</f>
        <v>0</v>
      </c>
      <c r="TO5" s="55">
        <f>Cuestionario!D327</f>
        <v>0</v>
      </c>
      <c r="TP5" s="55">
        <f>Cuestionario!H327</f>
        <v>0</v>
      </c>
      <c r="TQ5" s="55">
        <f>Cuestionario!L327</f>
        <v>0</v>
      </c>
      <c r="TR5" s="55">
        <f>Cuestionario!D328</f>
        <v>0</v>
      </c>
      <c r="TS5" s="55">
        <f>Cuestionario!H328</f>
        <v>0</v>
      </c>
      <c r="TT5" s="55">
        <f>Cuestionario!L328</f>
        <v>0</v>
      </c>
      <c r="TU5" s="55">
        <f>Cuestionario!D329</f>
        <v>0</v>
      </c>
      <c r="TV5" s="55">
        <f>Cuestionario!H329</f>
        <v>0</v>
      </c>
      <c r="TW5" s="55">
        <f>Cuestionario!L329</f>
        <v>0</v>
      </c>
      <c r="TX5" s="55">
        <f>Cuestionario!D330</f>
        <v>0</v>
      </c>
      <c r="TY5" s="55">
        <f>Cuestionario!H330</f>
        <v>0</v>
      </c>
      <c r="TZ5" s="55">
        <f>Cuestionario!L330</f>
        <v>0</v>
      </c>
      <c r="UA5" s="55">
        <f>Cuestionario!D331</f>
        <v>0</v>
      </c>
      <c r="UB5" s="55">
        <f>Cuestionario!H331</f>
        <v>0</v>
      </c>
      <c r="UC5" s="55">
        <f>Cuestionario!L331</f>
        <v>0</v>
      </c>
      <c r="UD5" s="55">
        <f>Cuestionario!D332</f>
        <v>0</v>
      </c>
      <c r="UE5" s="55">
        <f>Cuestionario!H332</f>
        <v>0</v>
      </c>
      <c r="UF5" s="55">
        <f>Cuestionario!L332</f>
        <v>0</v>
      </c>
      <c r="UG5" s="55">
        <f>Cuestionario!D333</f>
        <v>0</v>
      </c>
      <c r="UH5" s="55">
        <f>Cuestionario!H333</f>
        <v>0</v>
      </c>
      <c r="UI5" s="55">
        <f>Cuestionario!L333</f>
        <v>0</v>
      </c>
      <c r="UJ5" s="55">
        <f>Cuestionario!D334</f>
        <v>0</v>
      </c>
      <c r="UK5" s="55">
        <f>Cuestionario!H334</f>
        <v>0</v>
      </c>
      <c r="UL5" s="55">
        <f>Cuestionario!L334</f>
        <v>0</v>
      </c>
      <c r="UM5" s="55">
        <f>Cuestionario!D335</f>
        <v>0</v>
      </c>
      <c r="UN5" s="55">
        <f>Cuestionario!H335</f>
        <v>0</v>
      </c>
      <c r="UO5" s="55">
        <f>Cuestionario!L335</f>
        <v>0</v>
      </c>
      <c r="UP5" s="55">
        <f>Cuestionario!D336</f>
        <v>0</v>
      </c>
      <c r="UQ5" s="55">
        <f>Cuestionario!H336</f>
        <v>0</v>
      </c>
      <c r="UR5" s="55">
        <f>Cuestionario!L336</f>
        <v>0</v>
      </c>
      <c r="US5" s="55">
        <f>Cuestionario!D337</f>
        <v>0</v>
      </c>
      <c r="UT5" s="55">
        <f>Cuestionario!H337</f>
        <v>0</v>
      </c>
      <c r="UU5" s="55">
        <f>Cuestionario!L337</f>
        <v>0</v>
      </c>
      <c r="UV5" s="55">
        <f>Cuestionario!D338</f>
        <v>0</v>
      </c>
      <c r="UW5" s="55">
        <f>Cuestionario!H338</f>
        <v>0</v>
      </c>
      <c r="UX5" s="55">
        <f>Cuestionario!L338</f>
        <v>0</v>
      </c>
      <c r="UY5" s="55">
        <f>Cuestionario!D339</f>
        <v>0</v>
      </c>
      <c r="UZ5" s="55">
        <f>Cuestionario!H339</f>
        <v>0</v>
      </c>
      <c r="VA5" s="55">
        <f>Cuestionario!L339</f>
        <v>0</v>
      </c>
      <c r="VB5" s="55">
        <f>Cuestionario!D340</f>
        <v>0</v>
      </c>
      <c r="VC5" s="55">
        <f>Cuestionario!H340</f>
        <v>0</v>
      </c>
      <c r="VD5" s="55">
        <f>Cuestionario!L340</f>
        <v>0</v>
      </c>
      <c r="VE5" s="55">
        <f>Cuestionario!B341</f>
        <v>0</v>
      </c>
      <c r="VF5" s="55">
        <f>Cuestionario!D341</f>
        <v>0</v>
      </c>
      <c r="VG5" s="55">
        <f>Cuestionario!H341</f>
        <v>0</v>
      </c>
      <c r="VH5" s="55">
        <f>Cuestionario!L341</f>
        <v>0</v>
      </c>
      <c r="VI5" s="55">
        <f>Cuestionario!M315</f>
        <v>0</v>
      </c>
      <c r="VJ5" s="55">
        <f>Cuestionario!N315</f>
        <v>0</v>
      </c>
      <c r="VK5" s="55">
        <f>Cuestionario!O315</f>
        <v>0</v>
      </c>
      <c r="VL5" s="55">
        <f>Cuestionario!M316</f>
        <v>0</v>
      </c>
      <c r="VM5" s="55">
        <f>Cuestionario!N316</f>
        <v>0</v>
      </c>
      <c r="VN5" s="55">
        <f>Cuestionario!O316</f>
        <v>0</v>
      </c>
      <c r="VO5" s="55">
        <f>Cuestionario!M317</f>
        <v>0</v>
      </c>
      <c r="VP5" s="55">
        <f>Cuestionario!N317</f>
        <v>0</v>
      </c>
      <c r="VQ5" s="55">
        <f>Cuestionario!O317</f>
        <v>0</v>
      </c>
      <c r="VR5" s="55">
        <f>Cuestionario!M318</f>
        <v>0</v>
      </c>
      <c r="VS5" s="55">
        <f>Cuestionario!N318</f>
        <v>0</v>
      </c>
      <c r="VT5" s="55">
        <f>Cuestionario!O318</f>
        <v>0</v>
      </c>
      <c r="VU5" s="55">
        <f>Cuestionario!M319</f>
        <v>0</v>
      </c>
      <c r="VV5" s="55">
        <f>Cuestionario!N319</f>
        <v>0</v>
      </c>
      <c r="VW5" s="55">
        <f>Cuestionario!O319</f>
        <v>0</v>
      </c>
      <c r="VX5" s="55">
        <f>Cuestionario!M320</f>
        <v>0</v>
      </c>
      <c r="VY5" s="55">
        <f>Cuestionario!N320</f>
        <v>0</v>
      </c>
      <c r="VZ5" s="55">
        <f>Cuestionario!O320</f>
        <v>0</v>
      </c>
      <c r="WA5" s="55">
        <f>Cuestionario!M321</f>
        <v>0</v>
      </c>
      <c r="WB5" s="55">
        <f>Cuestionario!N321</f>
        <v>0</v>
      </c>
      <c r="WC5" s="55">
        <f>Cuestionario!O321</f>
        <v>0</v>
      </c>
      <c r="WD5" s="55">
        <f>Cuestionario!M322</f>
        <v>0</v>
      </c>
      <c r="WE5" s="55">
        <f>Cuestionario!N322</f>
        <v>0</v>
      </c>
      <c r="WF5" s="55">
        <f>Cuestionario!O322</f>
        <v>0</v>
      </c>
      <c r="WG5" s="55">
        <f>Cuestionario!M323</f>
        <v>0</v>
      </c>
      <c r="WH5" s="55">
        <f>Cuestionario!N323</f>
        <v>0</v>
      </c>
      <c r="WI5" s="55">
        <f>Cuestionario!O323</f>
        <v>0</v>
      </c>
      <c r="WJ5" s="55">
        <f>Cuestionario!M324</f>
        <v>0</v>
      </c>
      <c r="WK5" s="55">
        <f>Cuestionario!N324</f>
        <v>0</v>
      </c>
      <c r="WL5" s="55">
        <f>Cuestionario!O324</f>
        <v>0</v>
      </c>
      <c r="WM5" s="55">
        <f>Cuestionario!M325</f>
        <v>0</v>
      </c>
      <c r="WN5" s="55">
        <f>Cuestionario!N325</f>
        <v>0</v>
      </c>
      <c r="WO5" s="55">
        <f>Cuestionario!O325</f>
        <v>0</v>
      </c>
      <c r="WP5" s="55">
        <f>Cuestionario!M326</f>
        <v>0</v>
      </c>
      <c r="WQ5" s="55">
        <f>Cuestionario!N326</f>
        <v>0</v>
      </c>
      <c r="WR5" s="55">
        <f>Cuestionario!O326</f>
        <v>0</v>
      </c>
      <c r="WS5" s="55">
        <f>Cuestionario!M327</f>
        <v>0</v>
      </c>
      <c r="WT5" s="55">
        <f>Cuestionario!N327</f>
        <v>0</v>
      </c>
      <c r="WU5" s="55">
        <f>Cuestionario!O327</f>
        <v>0</v>
      </c>
      <c r="WV5" s="55">
        <f>Cuestionario!M328</f>
        <v>0</v>
      </c>
      <c r="WW5" s="55">
        <f>Cuestionario!N328</f>
        <v>0</v>
      </c>
      <c r="WX5" s="55">
        <f>Cuestionario!O328</f>
        <v>0</v>
      </c>
      <c r="WY5" s="55">
        <f>Cuestionario!M329</f>
        <v>0</v>
      </c>
      <c r="WZ5" s="55">
        <f>Cuestionario!N329</f>
        <v>0</v>
      </c>
      <c r="XA5" s="55">
        <f>Cuestionario!O329</f>
        <v>0</v>
      </c>
      <c r="XB5" s="55">
        <f>Cuestionario!M330</f>
        <v>0</v>
      </c>
      <c r="XC5" s="55">
        <f>Cuestionario!N330</f>
        <v>0</v>
      </c>
      <c r="XD5" s="55">
        <f>Cuestionario!O330</f>
        <v>0</v>
      </c>
      <c r="XE5" s="55">
        <f>Cuestionario!M331</f>
        <v>0</v>
      </c>
      <c r="XF5" s="55">
        <f>Cuestionario!N331</f>
        <v>0</v>
      </c>
      <c r="XG5" s="55">
        <f>Cuestionario!O331</f>
        <v>0</v>
      </c>
      <c r="XH5" s="55">
        <f>Cuestionario!M332</f>
        <v>0</v>
      </c>
      <c r="XI5" s="55">
        <f>Cuestionario!N332</f>
        <v>0</v>
      </c>
      <c r="XJ5" s="55">
        <f>Cuestionario!O332</f>
        <v>0</v>
      </c>
      <c r="XK5" s="55">
        <f>Cuestionario!M333</f>
        <v>0</v>
      </c>
      <c r="XL5" s="55">
        <f>Cuestionario!N333</f>
        <v>0</v>
      </c>
      <c r="XM5" s="55">
        <f>Cuestionario!O333</f>
        <v>0</v>
      </c>
      <c r="XN5" s="55">
        <f>Cuestionario!M334</f>
        <v>0</v>
      </c>
      <c r="XO5" s="55">
        <f>Cuestionario!N334</f>
        <v>0</v>
      </c>
      <c r="XP5" s="55">
        <f>Cuestionario!O334</f>
        <v>0</v>
      </c>
      <c r="XQ5" s="55">
        <f>Cuestionario!M335</f>
        <v>0</v>
      </c>
      <c r="XR5" s="55">
        <f>Cuestionario!N335</f>
        <v>0</v>
      </c>
      <c r="XS5" s="55">
        <f>Cuestionario!O335</f>
        <v>0</v>
      </c>
      <c r="XT5" s="55">
        <f>Cuestionario!M336</f>
        <v>0</v>
      </c>
      <c r="XU5" s="55">
        <f>Cuestionario!N336</f>
        <v>0</v>
      </c>
      <c r="XV5" s="55">
        <f>Cuestionario!O336</f>
        <v>0</v>
      </c>
      <c r="XW5" s="55">
        <f>Cuestionario!M337</f>
        <v>0</v>
      </c>
      <c r="XX5" s="55">
        <f>Cuestionario!N337</f>
        <v>0</v>
      </c>
      <c r="XY5" s="55">
        <f>Cuestionario!O337</f>
        <v>0</v>
      </c>
      <c r="XZ5" s="55">
        <f>Cuestionario!M338</f>
        <v>0</v>
      </c>
      <c r="YA5" s="55">
        <f>Cuestionario!N338</f>
        <v>0</v>
      </c>
      <c r="YB5" s="55">
        <f>Cuestionario!O338</f>
        <v>0</v>
      </c>
      <c r="YC5" s="55">
        <f>Cuestionario!M339</f>
        <v>0</v>
      </c>
      <c r="YD5" s="55">
        <f>Cuestionario!N339</f>
        <v>0</v>
      </c>
      <c r="YE5" s="55">
        <f>Cuestionario!O339</f>
        <v>0</v>
      </c>
      <c r="YF5" s="55">
        <f>Cuestionario!M340</f>
        <v>0</v>
      </c>
      <c r="YG5" s="55">
        <f>Cuestionario!N340</f>
        <v>0</v>
      </c>
      <c r="YH5" s="55">
        <f>Cuestionario!O340</f>
        <v>0</v>
      </c>
      <c r="YI5" s="55">
        <f>Cuestionario!M341</f>
        <v>0</v>
      </c>
      <c r="YJ5" s="55">
        <f>Cuestionario!N341</f>
        <v>0</v>
      </c>
      <c r="YK5" s="55">
        <f>Cuestionario!O341</f>
        <v>0</v>
      </c>
      <c r="YL5" s="55">
        <f>Cuestionario!P315</f>
        <v>0</v>
      </c>
      <c r="YM5" s="55">
        <f>Cuestionario!Q315</f>
        <v>0</v>
      </c>
      <c r="YN5" s="55">
        <f>Cuestionario!R315</f>
        <v>0</v>
      </c>
      <c r="YO5" s="55">
        <f>Cuestionario!P316</f>
        <v>0</v>
      </c>
      <c r="YP5" s="55">
        <f>Cuestionario!Q316</f>
        <v>0</v>
      </c>
      <c r="YQ5" s="55">
        <f>Cuestionario!R316</f>
        <v>0</v>
      </c>
      <c r="YR5" s="55">
        <f>Cuestionario!P317</f>
        <v>0</v>
      </c>
      <c r="YS5" s="55">
        <f>Cuestionario!Q317</f>
        <v>0</v>
      </c>
      <c r="YT5" s="55">
        <f>Cuestionario!R317</f>
        <v>0</v>
      </c>
      <c r="YU5" s="55">
        <f>Cuestionario!P318</f>
        <v>0</v>
      </c>
      <c r="YV5" s="55">
        <f>Cuestionario!Q318</f>
        <v>0</v>
      </c>
      <c r="YW5" s="55">
        <f>Cuestionario!R318</f>
        <v>0</v>
      </c>
      <c r="YX5" s="55">
        <f>Cuestionario!P319</f>
        <v>0</v>
      </c>
      <c r="YY5" s="55">
        <f>Cuestionario!Q319</f>
        <v>0</v>
      </c>
      <c r="YZ5" s="55">
        <f>Cuestionario!R319</f>
        <v>0</v>
      </c>
      <c r="ZA5" s="55">
        <f>Cuestionario!P320</f>
        <v>0</v>
      </c>
      <c r="ZB5" s="55">
        <f>Cuestionario!Q320</f>
        <v>0</v>
      </c>
      <c r="ZC5" s="55">
        <f>Cuestionario!R320</f>
        <v>0</v>
      </c>
      <c r="ZD5" s="55">
        <f>Cuestionario!P321</f>
        <v>0</v>
      </c>
      <c r="ZE5" s="55">
        <f>Cuestionario!Q321</f>
        <v>0</v>
      </c>
      <c r="ZF5" s="55">
        <f>Cuestionario!R321</f>
        <v>0</v>
      </c>
      <c r="ZG5" s="55">
        <f>Cuestionario!P322</f>
        <v>0</v>
      </c>
      <c r="ZH5" s="55">
        <f>Cuestionario!Q322</f>
        <v>0</v>
      </c>
      <c r="ZI5" s="55">
        <f>Cuestionario!R322</f>
        <v>0</v>
      </c>
      <c r="ZJ5" s="55">
        <f>Cuestionario!P323</f>
        <v>0</v>
      </c>
      <c r="ZK5" s="55">
        <f>Cuestionario!Q323</f>
        <v>0</v>
      </c>
      <c r="ZL5" s="55">
        <f>Cuestionario!R323</f>
        <v>0</v>
      </c>
      <c r="ZM5" s="55">
        <f>Cuestionario!P324</f>
        <v>0</v>
      </c>
      <c r="ZN5" s="55">
        <f>Cuestionario!Q324</f>
        <v>0</v>
      </c>
      <c r="ZO5" s="55">
        <f>Cuestionario!R324</f>
        <v>0</v>
      </c>
      <c r="ZP5" s="55">
        <f>Cuestionario!P325</f>
        <v>0</v>
      </c>
      <c r="ZQ5" s="55">
        <f>Cuestionario!Q325</f>
        <v>0</v>
      </c>
      <c r="ZR5" s="55">
        <f>Cuestionario!R325</f>
        <v>0</v>
      </c>
      <c r="ZS5" s="55">
        <f>Cuestionario!P326</f>
        <v>0</v>
      </c>
      <c r="ZT5" s="55">
        <f>Cuestionario!Q326</f>
        <v>0</v>
      </c>
      <c r="ZU5" s="55">
        <f>Cuestionario!R326</f>
        <v>0</v>
      </c>
      <c r="ZV5" s="55">
        <f>Cuestionario!P327</f>
        <v>0</v>
      </c>
      <c r="ZW5" s="55">
        <f>Cuestionario!Q327</f>
        <v>0</v>
      </c>
      <c r="ZX5" s="55">
        <f>Cuestionario!R327</f>
        <v>0</v>
      </c>
      <c r="ZY5" s="55">
        <f>Cuestionario!P328</f>
        <v>0</v>
      </c>
      <c r="ZZ5" s="55">
        <f>Cuestionario!Q328</f>
        <v>0</v>
      </c>
      <c r="AAA5" s="55">
        <f>Cuestionario!R328</f>
        <v>0</v>
      </c>
      <c r="AAB5" s="55">
        <f>Cuestionario!P329</f>
        <v>0</v>
      </c>
      <c r="AAC5" s="55">
        <f>Cuestionario!Q329</f>
        <v>0</v>
      </c>
      <c r="AAD5" s="55">
        <f>Cuestionario!R329</f>
        <v>0</v>
      </c>
      <c r="AAE5" s="55">
        <f>Cuestionario!P330</f>
        <v>0</v>
      </c>
      <c r="AAF5" s="55">
        <f>Cuestionario!Q330</f>
        <v>0</v>
      </c>
      <c r="AAG5" s="55">
        <f>Cuestionario!R330</f>
        <v>0</v>
      </c>
      <c r="AAH5" s="55">
        <f>Cuestionario!P331</f>
        <v>0</v>
      </c>
      <c r="AAI5" s="55">
        <f>Cuestionario!Q331</f>
        <v>0</v>
      </c>
      <c r="AAJ5" s="55">
        <f>Cuestionario!R331</f>
        <v>0</v>
      </c>
      <c r="AAK5" s="55">
        <f>Cuestionario!P332</f>
        <v>0</v>
      </c>
      <c r="AAL5" s="55">
        <f>Cuestionario!Q332</f>
        <v>0</v>
      </c>
      <c r="AAM5" s="55">
        <f>Cuestionario!R332</f>
        <v>0</v>
      </c>
      <c r="AAN5" s="55">
        <f>Cuestionario!P333</f>
        <v>0</v>
      </c>
      <c r="AAO5" s="55">
        <f>Cuestionario!Q333</f>
        <v>0</v>
      </c>
      <c r="AAP5" s="55">
        <f>Cuestionario!R333</f>
        <v>0</v>
      </c>
      <c r="AAQ5" s="55">
        <f>Cuestionario!P334</f>
        <v>0</v>
      </c>
      <c r="AAR5" s="55">
        <f>Cuestionario!Q334</f>
        <v>0</v>
      </c>
      <c r="AAS5" s="55">
        <f>Cuestionario!R334</f>
        <v>0</v>
      </c>
      <c r="AAT5" s="55">
        <f>Cuestionario!P335</f>
        <v>0</v>
      </c>
      <c r="AAU5" s="55">
        <f>Cuestionario!Q335</f>
        <v>0</v>
      </c>
      <c r="AAV5" s="55">
        <f>Cuestionario!R335</f>
        <v>0</v>
      </c>
      <c r="AAW5" s="55">
        <f>Cuestionario!P336</f>
        <v>0</v>
      </c>
      <c r="AAX5" s="55">
        <f>Cuestionario!Q336</f>
        <v>0</v>
      </c>
      <c r="AAY5" s="55">
        <f>Cuestionario!R336</f>
        <v>0</v>
      </c>
      <c r="AAZ5" s="55">
        <f>Cuestionario!P337</f>
        <v>0</v>
      </c>
      <c r="ABA5" s="55">
        <f>Cuestionario!Q337</f>
        <v>0</v>
      </c>
      <c r="ABB5" s="55">
        <f>Cuestionario!R337</f>
        <v>0</v>
      </c>
      <c r="ABC5" s="55">
        <f>Cuestionario!P338</f>
        <v>0</v>
      </c>
      <c r="ABD5" s="55">
        <f>Cuestionario!Q338</f>
        <v>0</v>
      </c>
      <c r="ABE5" s="55">
        <f>Cuestionario!R338</f>
        <v>0</v>
      </c>
      <c r="ABF5" s="55">
        <f>Cuestionario!P339</f>
        <v>0</v>
      </c>
      <c r="ABG5" s="55">
        <f>Cuestionario!Q339</f>
        <v>0</v>
      </c>
      <c r="ABH5" s="55">
        <f>Cuestionario!R339</f>
        <v>0</v>
      </c>
      <c r="ABI5" s="55">
        <f>Cuestionario!P340</f>
        <v>0</v>
      </c>
      <c r="ABJ5" s="55">
        <f>Cuestionario!Q340</f>
        <v>0</v>
      </c>
      <c r="ABK5" s="55">
        <f>Cuestionario!R340</f>
        <v>0</v>
      </c>
      <c r="ABL5" s="55">
        <f>Cuestionario!P341</f>
        <v>0</v>
      </c>
      <c r="ABM5" s="55">
        <f>Cuestionario!Q341</f>
        <v>0</v>
      </c>
      <c r="ABN5" s="55">
        <f>Cuestionario!R341</f>
        <v>0</v>
      </c>
      <c r="ABO5" s="55">
        <f>Cuestionario!L347</f>
        <v>0</v>
      </c>
      <c r="ABP5" s="55">
        <f>Cuestionario!M347</f>
        <v>0</v>
      </c>
      <c r="ABQ5" s="55">
        <f>Cuestionario!Q347</f>
        <v>0</v>
      </c>
      <c r="ABR5" s="55">
        <f>Cuestionario!L348</f>
        <v>0</v>
      </c>
      <c r="ABS5" s="55">
        <f>Cuestionario!M348</f>
        <v>0</v>
      </c>
      <c r="ABT5" s="55">
        <f>Cuestionario!Q348</f>
        <v>0</v>
      </c>
      <c r="ABU5" s="55">
        <f>Cuestionario!L349</f>
        <v>0</v>
      </c>
      <c r="ABV5" s="55">
        <f>Cuestionario!M349</f>
        <v>0</v>
      </c>
      <c r="ABW5" s="55">
        <f>Cuestionario!Q349</f>
        <v>0</v>
      </c>
      <c r="ABX5" s="55">
        <f>Cuestionario!L350</f>
        <v>0</v>
      </c>
      <c r="ABY5" s="55">
        <f>Cuestionario!M350</f>
        <v>0</v>
      </c>
      <c r="ABZ5" s="55">
        <f>Cuestionario!Q350</f>
        <v>0</v>
      </c>
      <c r="ACA5" s="55">
        <f>Cuestionario!L351</f>
        <v>0</v>
      </c>
      <c r="ACB5" s="55">
        <f>Cuestionario!M351</f>
        <v>0</v>
      </c>
      <c r="ACC5" s="55">
        <f>Cuestionario!Q351</f>
        <v>0</v>
      </c>
      <c r="ACD5" s="55">
        <f>Cuestionario!L352</f>
        <v>0</v>
      </c>
      <c r="ACE5" s="55">
        <f>Cuestionario!M352</f>
        <v>0</v>
      </c>
      <c r="ACF5" s="55">
        <f>Cuestionario!Q352</f>
        <v>0</v>
      </c>
      <c r="ACG5" s="55">
        <f>Cuestionario!L353</f>
        <v>0</v>
      </c>
      <c r="ACH5" s="55">
        <f>Cuestionario!M353</f>
        <v>0</v>
      </c>
      <c r="ACI5" s="55">
        <f>Cuestionario!Q353</f>
        <v>0</v>
      </c>
      <c r="ACJ5" s="55">
        <f>Cuestionario!L354</f>
        <v>0</v>
      </c>
      <c r="ACK5" s="55">
        <f>Cuestionario!M354</f>
        <v>0</v>
      </c>
      <c r="ACL5" s="55">
        <f>Cuestionario!Q354</f>
        <v>0</v>
      </c>
      <c r="ACM5" s="55">
        <f>Cuestionario!L355</f>
        <v>0</v>
      </c>
      <c r="ACN5" s="55">
        <f>Cuestionario!M355</f>
        <v>0</v>
      </c>
      <c r="ACO5" s="55">
        <f>Cuestionario!Q355</f>
        <v>0</v>
      </c>
      <c r="ACP5" s="55">
        <f>Cuestionario!L356</f>
        <v>0</v>
      </c>
      <c r="ACQ5" s="55">
        <f>Cuestionario!M356</f>
        <v>0</v>
      </c>
      <c r="ACR5" s="55">
        <f>Cuestionario!Q356</f>
        <v>0</v>
      </c>
      <c r="ACS5" s="55">
        <f>Cuestionario!L357</f>
        <v>0</v>
      </c>
      <c r="ACT5" s="55">
        <f>Cuestionario!M357</f>
        <v>0</v>
      </c>
      <c r="ACU5" s="55">
        <f>Cuestionario!Q357</f>
        <v>0</v>
      </c>
      <c r="ACV5" s="55">
        <f>Cuestionario!L358</f>
        <v>0</v>
      </c>
      <c r="ACW5" s="55">
        <f>Cuestionario!M358</f>
        <v>0</v>
      </c>
      <c r="ACX5" s="55">
        <f>Cuestionario!Q358</f>
        <v>0</v>
      </c>
      <c r="ACY5" s="55">
        <f>Cuestionario!L359</f>
        <v>0</v>
      </c>
      <c r="ACZ5" s="55">
        <f>Cuestionario!M359</f>
        <v>0</v>
      </c>
      <c r="ADA5" s="55">
        <f>Cuestionario!Q359</f>
        <v>0</v>
      </c>
      <c r="ADB5" s="55">
        <f>Cuestionario!L360</f>
        <v>0</v>
      </c>
      <c r="ADC5" s="55">
        <f>Cuestionario!M360</f>
        <v>0</v>
      </c>
      <c r="ADD5" s="55">
        <f>Cuestionario!Q360</f>
        <v>0</v>
      </c>
      <c r="ADE5" s="55">
        <f>Cuestionario!L361</f>
        <v>0</v>
      </c>
      <c r="ADF5" s="55">
        <f>Cuestionario!M361</f>
        <v>0</v>
      </c>
      <c r="ADG5" s="55">
        <f>Cuestionario!Q361</f>
        <v>0</v>
      </c>
      <c r="ADH5" s="55">
        <f>Cuestionario!L362</f>
        <v>0</v>
      </c>
      <c r="ADI5" s="55">
        <f>Cuestionario!M362</f>
        <v>0</v>
      </c>
      <c r="ADJ5" s="55">
        <f>Cuestionario!Q362</f>
        <v>0</v>
      </c>
      <c r="ADK5" s="55">
        <f>Cuestionario!L363</f>
        <v>0</v>
      </c>
      <c r="ADL5" s="55">
        <f>Cuestionario!M363</f>
        <v>0</v>
      </c>
      <c r="ADM5" s="55">
        <f>Cuestionario!Q363</f>
        <v>0</v>
      </c>
      <c r="ADN5" s="55">
        <f>Cuestionario!L364</f>
        <v>0</v>
      </c>
      <c r="ADO5" s="55">
        <f>Cuestionario!M364</f>
        <v>0</v>
      </c>
      <c r="ADP5" s="55">
        <f>Cuestionario!Q364</f>
        <v>0</v>
      </c>
      <c r="ADQ5" s="55">
        <f>Cuestionario!L365</f>
        <v>0</v>
      </c>
      <c r="ADR5" s="55">
        <f>Cuestionario!M365</f>
        <v>0</v>
      </c>
      <c r="ADS5" s="55">
        <f>Cuestionario!Q365</f>
        <v>0</v>
      </c>
      <c r="ADT5" s="55">
        <f>Cuestionario!L366</f>
        <v>0</v>
      </c>
      <c r="ADU5" s="55">
        <f>Cuestionario!M366</f>
        <v>0</v>
      </c>
      <c r="ADV5" s="55">
        <f>Cuestionario!Q366</f>
        <v>0</v>
      </c>
      <c r="ADW5" s="55">
        <f>Cuestionario!L367</f>
        <v>0</v>
      </c>
      <c r="ADX5" s="55">
        <f>Cuestionario!M367</f>
        <v>0</v>
      </c>
      <c r="ADY5" s="55">
        <f>Cuestionario!Q367</f>
        <v>0</v>
      </c>
      <c r="ADZ5" s="55">
        <f>Cuestionario!L368</f>
        <v>0</v>
      </c>
      <c r="AEA5" s="55">
        <f>Cuestionario!M368</f>
        <v>0</v>
      </c>
      <c r="AEB5" s="55">
        <f>Cuestionario!Q368</f>
        <v>0</v>
      </c>
      <c r="AEC5" s="55">
        <f>Cuestionario!L369</f>
        <v>0</v>
      </c>
      <c r="AED5" s="55">
        <f>Cuestionario!M369</f>
        <v>0</v>
      </c>
      <c r="AEE5" s="55">
        <f>Cuestionario!Q369</f>
        <v>0</v>
      </c>
      <c r="AEF5" s="55">
        <f>Cuestionario!L370</f>
        <v>0</v>
      </c>
      <c r="AEG5" s="55">
        <f>Cuestionario!M370</f>
        <v>0</v>
      </c>
      <c r="AEH5" s="55">
        <f>Cuestionario!Q370</f>
        <v>0</v>
      </c>
      <c r="AEI5" s="55">
        <f>Cuestionario!L371</f>
        <v>0</v>
      </c>
      <c r="AEJ5" s="55">
        <f>Cuestionario!M371</f>
        <v>0</v>
      </c>
      <c r="AEK5" s="55">
        <f>Cuestionario!Q371</f>
        <v>0</v>
      </c>
      <c r="AEL5" s="55">
        <f>Cuestionario!L372</f>
        <v>0</v>
      </c>
      <c r="AEM5" s="55">
        <f>Cuestionario!M372</f>
        <v>0</v>
      </c>
      <c r="AEN5" s="55">
        <f>Cuestionario!Q372</f>
        <v>0</v>
      </c>
      <c r="AEO5" s="55">
        <f>Cuestionario!D373</f>
        <v>0</v>
      </c>
      <c r="AEP5" s="55">
        <f>Cuestionario!L373</f>
        <v>0</v>
      </c>
      <c r="AEQ5" s="55">
        <f>Cuestionario!M373</f>
        <v>0</v>
      </c>
      <c r="AER5" s="55">
        <f>Cuestionario!Q373</f>
        <v>0</v>
      </c>
      <c r="AES5" s="55">
        <f>Cuestionario!O381</f>
        <v>0</v>
      </c>
      <c r="AET5" s="55">
        <f>Cuestionario!O382</f>
        <v>0</v>
      </c>
      <c r="AEU5" s="55">
        <f>Cuestionario!O383</f>
        <v>0</v>
      </c>
      <c r="AEV5" s="55">
        <f>Cuestionario!O384</f>
        <v>0</v>
      </c>
      <c r="AEW5" s="55">
        <f>Cuestionario!O385</f>
        <v>0</v>
      </c>
      <c r="AEX5" s="55">
        <f>Cuestionario!O386</f>
        <v>0</v>
      </c>
      <c r="AEY5" s="55">
        <f>Cuestionario!A390</f>
        <v>0</v>
      </c>
    </row>
    <row r="6" spans="1:831" x14ac:dyDescent="0.2">
      <c r="M6" s="65"/>
      <c r="N6" s="65"/>
      <c r="FB6" s="65"/>
    </row>
  </sheetData>
  <sheetProtection algorithmName="SHA-512" hashValue="zzZKWsLHtddIEKCfXulaoEAJB5ypJRIdTP7gcz4qgYqkLm1lt6m1TDj6ZxDdjB5DZ9ooBp++CHHB7Q1oWitAAw==" saltValue="ITiptu4uIER+aFcmuHTe1Q==" spinCount="100000" sheet="1" objects="1" scenarios="1"/>
  <mergeCells count="18">
    <mergeCell ref="B1:G1"/>
    <mergeCell ref="H1:K1"/>
    <mergeCell ref="P3:T3"/>
    <mergeCell ref="L1:W1"/>
    <mergeCell ref="AG1:BJ1"/>
    <mergeCell ref="X1:AF1"/>
    <mergeCell ref="AI3:AL3"/>
    <mergeCell ref="AM3:AP3"/>
    <mergeCell ref="AQ3:AT3"/>
    <mergeCell ref="AU3:AX3"/>
    <mergeCell ref="AY3:BB3"/>
    <mergeCell ref="FJ3:FO3"/>
    <mergeCell ref="FP3:FQ3"/>
    <mergeCell ref="FR3:FZ3"/>
    <mergeCell ref="GA3:GH3"/>
    <mergeCell ref="EV3:EZ3"/>
    <mergeCell ref="FA3:FB3"/>
    <mergeCell ref="FC3:F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880"/>
  <sheetViews>
    <sheetView topLeftCell="A50" workbookViewId="0">
      <selection activeCell="B65" sqref="B65"/>
    </sheetView>
  </sheetViews>
  <sheetFormatPr defaultColWidth="11.43359375" defaultRowHeight="15" x14ac:dyDescent="0.2"/>
  <cols>
    <col min="1" max="1" width="4.03515625" style="1" bestFit="1" customWidth="1"/>
    <col min="2" max="2" width="7.93359375" style="1" bestFit="1" customWidth="1"/>
    <col min="3" max="3" width="3.62890625" style="1" bestFit="1" customWidth="1"/>
    <col min="4" max="4" width="7.3984375" style="1" bestFit="1" customWidth="1"/>
    <col min="5" max="5" width="49.09765625" style="1" bestFit="1" customWidth="1"/>
    <col min="6" max="6" width="5.37890625" style="1" bestFit="1" customWidth="1"/>
    <col min="7" max="7" width="9.81640625" style="1" bestFit="1" customWidth="1"/>
    <col min="8" max="8" width="5.109375" style="1" bestFit="1" customWidth="1"/>
    <col min="9" max="9" width="22.328125" style="1" bestFit="1" customWidth="1"/>
    <col min="10" max="10" width="4.5703125" style="1" customWidth="1"/>
    <col min="11" max="11" width="60.53515625" style="1" bestFit="1" customWidth="1"/>
    <col min="12" max="12" width="6.9921875" style="1" bestFit="1" customWidth="1"/>
    <col min="13" max="13" width="13.31640625" style="1" bestFit="1" customWidth="1"/>
    <col min="14" max="14" width="22.59765625" style="1" bestFit="1" customWidth="1"/>
    <col min="15" max="15" width="35.37890625" style="1" bestFit="1" customWidth="1"/>
    <col min="16" max="16" width="7.26171875" style="1" bestFit="1" customWidth="1"/>
    <col min="17" max="17" width="31.609375" style="1" bestFit="1" customWidth="1"/>
    <col min="18" max="18" width="22.05859375" style="1" bestFit="1" customWidth="1"/>
    <col min="19" max="19" width="35.37890625" style="1" bestFit="1" customWidth="1"/>
    <col min="20" max="20" width="4.5703125" style="1" bestFit="1" customWidth="1"/>
    <col min="21" max="21" width="6.859375" style="1" bestFit="1" customWidth="1"/>
    <col min="22" max="22" width="3.359375" style="1" bestFit="1" customWidth="1"/>
    <col min="23" max="23" width="5.109375" style="1" bestFit="1" customWidth="1"/>
    <col min="24" max="24" width="7.93359375" style="1" bestFit="1" customWidth="1"/>
    <col min="25" max="25" width="8.33984375" style="1" bestFit="1" customWidth="1"/>
    <col min="26" max="26" width="5.91796875" style="1" bestFit="1" customWidth="1"/>
    <col min="27" max="27" width="4.03515625" style="1" bestFit="1" customWidth="1"/>
    <col min="28" max="16384" width="11.43359375" style="1"/>
  </cols>
  <sheetData>
    <row r="1" spans="1:27" s="3" customFormat="1" ht="11.25" x14ac:dyDescent="0.2"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  <c r="V1" s="3">
        <v>21</v>
      </c>
      <c r="W1" s="3">
        <v>22</v>
      </c>
      <c r="X1" s="3">
        <v>23</v>
      </c>
      <c r="Y1" s="3">
        <v>24</v>
      </c>
      <c r="Z1" s="3">
        <v>25</v>
      </c>
      <c r="AA1" s="3">
        <v>26</v>
      </c>
    </row>
    <row r="2" spans="1:27" s="2" customFormat="1" ht="165.75" x14ac:dyDescent="0.15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  <c r="F2" s="2" t="s">
        <v>10</v>
      </c>
      <c r="G2" s="2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16</v>
      </c>
      <c r="M2" s="2" t="s">
        <v>17</v>
      </c>
      <c r="N2" s="2" t="s">
        <v>18</v>
      </c>
      <c r="O2" s="2" t="s">
        <v>19</v>
      </c>
      <c r="P2" s="2" t="s">
        <v>20</v>
      </c>
      <c r="Q2" s="2" t="s">
        <v>21</v>
      </c>
      <c r="R2" s="2" t="s">
        <v>22</v>
      </c>
      <c r="S2" s="2" t="s">
        <v>23</v>
      </c>
      <c r="T2" s="2" t="s">
        <v>24</v>
      </c>
      <c r="U2" s="2" t="s">
        <v>25</v>
      </c>
      <c r="V2" s="2" t="s">
        <v>26</v>
      </c>
      <c r="W2" s="2" t="s">
        <v>27</v>
      </c>
      <c r="X2" s="2" t="s">
        <v>28</v>
      </c>
      <c r="Y2" s="2" t="s">
        <v>29</v>
      </c>
      <c r="Z2" s="2" t="s">
        <v>30</v>
      </c>
      <c r="AA2" s="2" t="s">
        <v>5</v>
      </c>
    </row>
    <row r="3" spans="1:27" x14ac:dyDescent="0.2">
      <c r="A3" s="4">
        <v>649</v>
      </c>
      <c r="B3" s="4" t="s">
        <v>3158</v>
      </c>
      <c r="C3" s="4">
        <v>0</v>
      </c>
      <c r="D3" s="4" t="s">
        <v>3388</v>
      </c>
      <c r="E3" s="4" t="s">
        <v>1892</v>
      </c>
      <c r="F3" s="4" t="s">
        <v>32</v>
      </c>
      <c r="G3" s="4" t="s">
        <v>33</v>
      </c>
      <c r="H3" s="4">
        <v>1</v>
      </c>
      <c r="I3" s="4" t="s">
        <v>34</v>
      </c>
      <c r="J3" s="4" t="s">
        <v>35</v>
      </c>
      <c r="K3" s="4" t="s">
        <v>1893</v>
      </c>
      <c r="L3" s="4" t="s">
        <v>4277</v>
      </c>
      <c r="M3" s="4" t="s">
        <v>1841</v>
      </c>
      <c r="N3" s="4" t="s">
        <v>1842</v>
      </c>
      <c r="O3" s="4" t="s">
        <v>1884</v>
      </c>
      <c r="P3" s="4" t="s">
        <v>4784</v>
      </c>
      <c r="Q3" s="4" t="s">
        <v>1885</v>
      </c>
      <c r="R3" s="4" t="s">
        <v>1844</v>
      </c>
      <c r="S3" s="4" t="s">
        <v>1894</v>
      </c>
      <c r="T3" s="4">
        <v>2</v>
      </c>
      <c r="U3" s="4" t="s">
        <v>77</v>
      </c>
      <c r="V3" s="4">
        <v>1</v>
      </c>
      <c r="W3" s="4">
        <v>2016</v>
      </c>
      <c r="X3" s="4">
        <v>153</v>
      </c>
      <c r="Y3" s="4">
        <v>2</v>
      </c>
      <c r="Z3" s="4">
        <v>15</v>
      </c>
      <c r="AA3" s="4">
        <v>649</v>
      </c>
    </row>
    <row r="4" spans="1:27" x14ac:dyDescent="0.2">
      <c r="A4" s="4">
        <v>541</v>
      </c>
      <c r="B4" s="4" t="s">
        <v>3050</v>
      </c>
      <c r="C4" s="4">
        <v>0</v>
      </c>
      <c r="D4" s="4" t="s">
        <v>3389</v>
      </c>
      <c r="E4" s="4" t="s">
        <v>1624</v>
      </c>
      <c r="F4" s="4" t="s">
        <v>32</v>
      </c>
      <c r="G4" s="4" t="s">
        <v>33</v>
      </c>
      <c r="H4" s="4">
        <v>1</v>
      </c>
      <c r="I4" s="4" t="s">
        <v>34</v>
      </c>
      <c r="J4" s="4" t="s">
        <v>35</v>
      </c>
      <c r="K4" s="4" t="s">
        <v>1625</v>
      </c>
      <c r="L4" s="4" t="s">
        <v>4278</v>
      </c>
      <c r="M4" s="4" t="s">
        <v>1490</v>
      </c>
      <c r="N4" s="4" t="s">
        <v>1512</v>
      </c>
      <c r="O4" s="4" t="s">
        <v>1513</v>
      </c>
      <c r="P4" s="4" t="s">
        <v>4785</v>
      </c>
      <c r="Q4" s="4" t="s">
        <v>1514</v>
      </c>
      <c r="R4" s="4" t="s">
        <v>1494</v>
      </c>
      <c r="S4" s="4" t="s">
        <v>1626</v>
      </c>
      <c r="T4" s="4">
        <v>2</v>
      </c>
      <c r="U4" s="4" t="s">
        <v>77</v>
      </c>
      <c r="V4" s="4" t="s">
        <v>78</v>
      </c>
      <c r="W4" s="4" t="s">
        <v>78</v>
      </c>
      <c r="X4" s="4">
        <v>60</v>
      </c>
      <c r="Y4" s="4">
        <v>2</v>
      </c>
      <c r="Z4" s="4">
        <v>5</v>
      </c>
      <c r="AA4" s="4">
        <v>541</v>
      </c>
    </row>
    <row r="5" spans="1:27" x14ac:dyDescent="0.2">
      <c r="A5" s="4">
        <v>179</v>
      </c>
      <c r="B5" s="4" t="s">
        <v>2688</v>
      </c>
      <c r="C5" s="4">
        <v>0</v>
      </c>
      <c r="D5" s="4" t="s">
        <v>3390</v>
      </c>
      <c r="E5" s="4" t="s">
        <v>621</v>
      </c>
      <c r="F5" s="4" t="s">
        <v>32</v>
      </c>
      <c r="G5" s="4" t="s">
        <v>33</v>
      </c>
      <c r="H5" s="4">
        <v>1</v>
      </c>
      <c r="I5" s="4" t="s">
        <v>34</v>
      </c>
      <c r="J5" s="4" t="s">
        <v>35</v>
      </c>
      <c r="K5" s="4" t="s">
        <v>622</v>
      </c>
      <c r="L5" s="4" t="s">
        <v>4279</v>
      </c>
      <c r="M5" s="4" t="s">
        <v>623</v>
      </c>
      <c r="N5" s="4" t="s">
        <v>623</v>
      </c>
      <c r="O5" s="4" t="s">
        <v>623</v>
      </c>
      <c r="P5" s="4" t="s">
        <v>4786</v>
      </c>
      <c r="Q5" s="4" t="s">
        <v>624</v>
      </c>
      <c r="R5" s="4" t="s">
        <v>625</v>
      </c>
      <c r="S5" s="4" t="s">
        <v>623</v>
      </c>
      <c r="T5" s="4">
        <v>1</v>
      </c>
      <c r="U5" s="4" t="s">
        <v>41</v>
      </c>
      <c r="V5" s="4" t="s">
        <v>78</v>
      </c>
      <c r="W5" s="4" t="s">
        <v>78</v>
      </c>
      <c r="X5" s="4">
        <v>904</v>
      </c>
      <c r="Y5" s="4">
        <v>13</v>
      </c>
      <c r="Z5" s="4">
        <v>30</v>
      </c>
      <c r="AA5" s="4">
        <v>179</v>
      </c>
    </row>
    <row r="6" spans="1:27" x14ac:dyDescent="0.2">
      <c r="A6" s="4">
        <v>607</v>
      </c>
      <c r="B6" s="4" t="s">
        <v>3116</v>
      </c>
      <c r="C6" s="4">
        <v>0</v>
      </c>
      <c r="D6" s="4" t="s">
        <v>3391</v>
      </c>
      <c r="E6" s="4" t="s">
        <v>1771</v>
      </c>
      <c r="F6" s="4" t="s">
        <v>32</v>
      </c>
      <c r="G6" s="4" t="s">
        <v>33</v>
      </c>
      <c r="H6" s="4">
        <v>1</v>
      </c>
      <c r="I6" s="4" t="s">
        <v>34</v>
      </c>
      <c r="J6" s="4" t="s">
        <v>35</v>
      </c>
      <c r="K6" s="4" t="s">
        <v>1772</v>
      </c>
      <c r="L6" s="4" t="s">
        <v>4280</v>
      </c>
      <c r="M6" s="4" t="s">
        <v>1773</v>
      </c>
      <c r="N6" s="4" t="s">
        <v>1774</v>
      </c>
      <c r="O6" s="4" t="s">
        <v>1774</v>
      </c>
      <c r="P6" s="4" t="s">
        <v>4787</v>
      </c>
      <c r="Q6" s="4" t="s">
        <v>1775</v>
      </c>
      <c r="R6" s="4" t="s">
        <v>1776</v>
      </c>
      <c r="S6" s="4" t="s">
        <v>1777</v>
      </c>
      <c r="T6" s="4">
        <v>1</v>
      </c>
      <c r="U6" s="4" t="s">
        <v>41</v>
      </c>
      <c r="V6" s="4" t="s">
        <v>78</v>
      </c>
      <c r="W6" s="4" t="s">
        <v>78</v>
      </c>
      <c r="X6" s="4">
        <v>1133</v>
      </c>
      <c r="Y6" s="4">
        <v>12</v>
      </c>
      <c r="Z6" s="4">
        <v>31</v>
      </c>
      <c r="AA6" s="4">
        <v>607</v>
      </c>
    </row>
    <row r="7" spans="1:27" x14ac:dyDescent="0.2">
      <c r="A7" s="4">
        <v>163</v>
      </c>
      <c r="B7" s="4" t="s">
        <v>2672</v>
      </c>
      <c r="C7" s="4">
        <v>0</v>
      </c>
      <c r="D7" s="4" t="s">
        <v>3392</v>
      </c>
      <c r="E7" s="4" t="s">
        <v>584</v>
      </c>
      <c r="F7" s="4" t="s">
        <v>32</v>
      </c>
      <c r="G7" s="4" t="s">
        <v>33</v>
      </c>
      <c r="H7" s="4">
        <v>1</v>
      </c>
      <c r="I7" s="4" t="s">
        <v>34</v>
      </c>
      <c r="J7" s="4" t="s">
        <v>35</v>
      </c>
      <c r="K7" s="4" t="s">
        <v>585</v>
      </c>
      <c r="L7" s="4" t="s">
        <v>4281</v>
      </c>
      <c r="M7" s="4" t="s">
        <v>581</v>
      </c>
      <c r="N7" s="4" t="s">
        <v>581</v>
      </c>
      <c r="O7" s="4" t="s">
        <v>581</v>
      </c>
      <c r="P7" s="4" t="s">
        <v>4281</v>
      </c>
      <c r="Q7" s="4" t="s">
        <v>583</v>
      </c>
      <c r="R7" s="4" t="s">
        <v>583</v>
      </c>
      <c r="S7" s="4" t="s">
        <v>581</v>
      </c>
      <c r="T7" s="4">
        <v>1</v>
      </c>
      <c r="U7" s="4" t="s">
        <v>41</v>
      </c>
      <c r="V7" s="4">
        <v>1</v>
      </c>
      <c r="W7" s="4">
        <v>2015</v>
      </c>
      <c r="X7" s="4">
        <v>317</v>
      </c>
      <c r="Y7" s="4">
        <v>8</v>
      </c>
      <c r="Z7" s="4">
        <v>13</v>
      </c>
      <c r="AA7" s="4">
        <v>163</v>
      </c>
    </row>
    <row r="8" spans="1:27" x14ac:dyDescent="0.2">
      <c r="A8" s="4">
        <v>166</v>
      </c>
      <c r="B8" s="4" t="s">
        <v>2675</v>
      </c>
      <c r="C8" s="4">
        <v>0</v>
      </c>
      <c r="D8" s="4" t="s">
        <v>3393</v>
      </c>
      <c r="E8" s="4" t="s">
        <v>591</v>
      </c>
      <c r="F8" s="4" t="s">
        <v>32</v>
      </c>
      <c r="G8" s="4" t="s">
        <v>33</v>
      </c>
      <c r="H8" s="4">
        <v>1</v>
      </c>
      <c r="I8" s="4" t="s">
        <v>34</v>
      </c>
      <c r="J8" s="4" t="s">
        <v>35</v>
      </c>
      <c r="K8" s="4" t="s">
        <v>592</v>
      </c>
      <c r="L8" s="4" t="s">
        <v>4281</v>
      </c>
      <c r="M8" s="4" t="s">
        <v>581</v>
      </c>
      <c r="N8" s="4" t="s">
        <v>581</v>
      </c>
      <c r="O8" s="4" t="s">
        <v>581</v>
      </c>
      <c r="P8" s="4" t="s">
        <v>4281</v>
      </c>
      <c r="Q8" s="4" t="s">
        <v>583</v>
      </c>
      <c r="R8" s="4" t="s">
        <v>583</v>
      </c>
      <c r="S8" s="4" t="s">
        <v>581</v>
      </c>
      <c r="T8" s="4">
        <v>1</v>
      </c>
      <c r="U8" s="4" t="s">
        <v>41</v>
      </c>
      <c r="V8" s="4">
        <v>1</v>
      </c>
      <c r="W8" s="4">
        <v>2016</v>
      </c>
      <c r="X8" s="4">
        <v>548</v>
      </c>
      <c r="Y8" s="4">
        <v>14</v>
      </c>
      <c r="Z8" s="4">
        <v>19</v>
      </c>
      <c r="AA8" s="4">
        <v>166</v>
      </c>
    </row>
    <row r="9" spans="1:27" x14ac:dyDescent="0.2">
      <c r="A9" s="4">
        <v>165</v>
      </c>
      <c r="B9" s="4" t="s">
        <v>2674</v>
      </c>
      <c r="C9" s="4">
        <v>0</v>
      </c>
      <c r="D9" s="4" t="s">
        <v>3394</v>
      </c>
      <c r="E9" s="4" t="s">
        <v>589</v>
      </c>
      <c r="F9" s="4" t="s">
        <v>32</v>
      </c>
      <c r="G9" s="4" t="s">
        <v>33</v>
      </c>
      <c r="H9" s="4">
        <v>1</v>
      </c>
      <c r="I9" s="4" t="s">
        <v>34</v>
      </c>
      <c r="J9" s="4" t="s">
        <v>35</v>
      </c>
      <c r="K9" s="4" t="s">
        <v>590</v>
      </c>
      <c r="L9" s="4" t="s">
        <v>4281</v>
      </c>
      <c r="M9" s="4" t="s">
        <v>581</v>
      </c>
      <c r="N9" s="4" t="s">
        <v>581</v>
      </c>
      <c r="O9" s="4" t="s">
        <v>581</v>
      </c>
      <c r="P9" s="4" t="s">
        <v>4281</v>
      </c>
      <c r="Q9" s="4" t="s">
        <v>583</v>
      </c>
      <c r="R9" s="4" t="s">
        <v>583</v>
      </c>
      <c r="S9" s="4" t="s">
        <v>581</v>
      </c>
      <c r="T9" s="4">
        <v>1</v>
      </c>
      <c r="U9" s="4" t="s">
        <v>41</v>
      </c>
      <c r="V9" s="4" t="s">
        <v>78</v>
      </c>
      <c r="W9" s="4" t="s">
        <v>78</v>
      </c>
      <c r="X9" s="4">
        <v>1132</v>
      </c>
      <c r="Y9" s="4">
        <v>28</v>
      </c>
      <c r="Z9" s="4">
        <v>43</v>
      </c>
      <c r="AA9" s="4">
        <v>165</v>
      </c>
    </row>
    <row r="10" spans="1:27" x14ac:dyDescent="0.2">
      <c r="A10" s="4">
        <v>162</v>
      </c>
      <c r="B10" s="4" t="s">
        <v>2671</v>
      </c>
      <c r="C10" s="4">
        <v>0</v>
      </c>
      <c r="D10" s="4" t="s">
        <v>3395</v>
      </c>
      <c r="E10" s="4" t="s">
        <v>579</v>
      </c>
      <c r="F10" s="4" t="s">
        <v>32</v>
      </c>
      <c r="G10" s="4" t="s">
        <v>33</v>
      </c>
      <c r="H10" s="4">
        <v>1</v>
      </c>
      <c r="I10" s="4" t="s">
        <v>34</v>
      </c>
      <c r="J10" s="4" t="s">
        <v>35</v>
      </c>
      <c r="K10" s="4" t="s">
        <v>580</v>
      </c>
      <c r="L10" s="4" t="s">
        <v>4282</v>
      </c>
      <c r="M10" s="4" t="s">
        <v>581</v>
      </c>
      <c r="N10" s="4" t="s">
        <v>581</v>
      </c>
      <c r="O10" s="4" t="s">
        <v>582</v>
      </c>
      <c r="P10" s="4" t="s">
        <v>4281</v>
      </c>
      <c r="Q10" s="4" t="s">
        <v>583</v>
      </c>
      <c r="R10" s="4" t="s">
        <v>583</v>
      </c>
      <c r="S10" s="4" t="s">
        <v>582</v>
      </c>
      <c r="T10" s="4">
        <v>1</v>
      </c>
      <c r="U10" s="4" t="s">
        <v>41</v>
      </c>
      <c r="V10" s="4">
        <v>1</v>
      </c>
      <c r="W10" s="4">
        <v>2017</v>
      </c>
      <c r="X10" s="4">
        <v>286</v>
      </c>
      <c r="Y10" s="4">
        <v>4</v>
      </c>
      <c r="Z10" s="4">
        <v>10</v>
      </c>
      <c r="AA10" s="4">
        <v>162</v>
      </c>
    </row>
    <row r="11" spans="1:27" x14ac:dyDescent="0.2">
      <c r="A11" s="4">
        <v>705</v>
      </c>
      <c r="B11" s="4" t="s">
        <v>3214</v>
      </c>
      <c r="C11" s="4">
        <v>0</v>
      </c>
      <c r="D11" s="4" t="s">
        <v>3396</v>
      </c>
      <c r="E11" s="4" t="s">
        <v>2040</v>
      </c>
      <c r="F11" s="4" t="s">
        <v>32</v>
      </c>
      <c r="G11" s="4" t="s">
        <v>33</v>
      </c>
      <c r="H11" s="4">
        <v>1</v>
      </c>
      <c r="I11" s="4" t="s">
        <v>34</v>
      </c>
      <c r="J11" s="4" t="s">
        <v>35</v>
      </c>
      <c r="K11" s="4" t="s">
        <v>2041</v>
      </c>
      <c r="L11" s="4" t="s">
        <v>4283</v>
      </c>
      <c r="M11" s="4" t="s">
        <v>1977</v>
      </c>
      <c r="N11" s="4" t="s">
        <v>2042</v>
      </c>
      <c r="O11" s="4" t="s">
        <v>2042</v>
      </c>
      <c r="P11" s="4" t="s">
        <v>4788</v>
      </c>
      <c r="Q11" s="4" t="s">
        <v>2043</v>
      </c>
      <c r="R11" s="4" t="s">
        <v>1979</v>
      </c>
      <c r="S11" s="4" t="s">
        <v>2040</v>
      </c>
      <c r="T11" s="4">
        <v>2</v>
      </c>
      <c r="U11" s="4" t="s">
        <v>77</v>
      </c>
      <c r="V11" s="4" t="s">
        <v>78</v>
      </c>
      <c r="W11" s="4" t="s">
        <v>78</v>
      </c>
      <c r="X11" s="4">
        <v>43</v>
      </c>
      <c r="Y11" s="4">
        <v>3</v>
      </c>
      <c r="Z11" s="4">
        <v>5</v>
      </c>
      <c r="AA11" s="4">
        <v>705</v>
      </c>
    </row>
    <row r="12" spans="1:27" x14ac:dyDescent="0.2">
      <c r="A12" s="4">
        <v>180</v>
      </c>
      <c r="B12" s="4" t="s">
        <v>2689</v>
      </c>
      <c r="C12" s="4">
        <v>0</v>
      </c>
      <c r="D12" s="4" t="s">
        <v>3397</v>
      </c>
      <c r="E12" s="4" t="s">
        <v>626</v>
      </c>
      <c r="F12" s="4" t="s">
        <v>32</v>
      </c>
      <c r="G12" s="4" t="s">
        <v>33</v>
      </c>
      <c r="H12" s="4">
        <v>1</v>
      </c>
      <c r="I12" s="4" t="s">
        <v>34</v>
      </c>
      <c r="J12" s="4" t="s">
        <v>35</v>
      </c>
      <c r="K12" s="4" t="s">
        <v>627</v>
      </c>
      <c r="L12" s="4" t="s">
        <v>4279</v>
      </c>
      <c r="M12" s="4" t="s">
        <v>623</v>
      </c>
      <c r="N12" s="4" t="s">
        <v>623</v>
      </c>
      <c r="O12" s="4" t="s">
        <v>623</v>
      </c>
      <c r="P12" s="4" t="s">
        <v>4786</v>
      </c>
      <c r="Q12" s="4" t="s">
        <v>624</v>
      </c>
      <c r="R12" s="4" t="s">
        <v>625</v>
      </c>
      <c r="S12" s="4" t="s">
        <v>623</v>
      </c>
      <c r="T12" s="4">
        <v>1</v>
      </c>
      <c r="U12" s="4" t="s">
        <v>41</v>
      </c>
      <c r="V12" s="4" t="s">
        <v>78</v>
      </c>
      <c r="W12" s="4" t="s">
        <v>78</v>
      </c>
      <c r="X12" s="4">
        <v>2092</v>
      </c>
      <c r="Y12" s="4">
        <v>15</v>
      </c>
      <c r="Z12" s="4">
        <v>70</v>
      </c>
      <c r="AA12" s="4">
        <v>180</v>
      </c>
    </row>
    <row r="13" spans="1:27" x14ac:dyDescent="0.2">
      <c r="A13" s="4">
        <v>190</v>
      </c>
      <c r="B13" s="4" t="s">
        <v>2699</v>
      </c>
      <c r="C13" s="4">
        <v>0</v>
      </c>
      <c r="D13" s="4" t="s">
        <v>3398</v>
      </c>
      <c r="E13" s="4" t="s">
        <v>659</v>
      </c>
      <c r="F13" s="4" t="s">
        <v>32</v>
      </c>
      <c r="G13" s="4" t="s">
        <v>33</v>
      </c>
      <c r="H13" s="4">
        <v>1</v>
      </c>
      <c r="I13" s="4" t="s">
        <v>34</v>
      </c>
      <c r="J13" s="4" t="s">
        <v>35</v>
      </c>
      <c r="K13" s="4" t="s">
        <v>660</v>
      </c>
      <c r="L13" s="4" t="s">
        <v>4284</v>
      </c>
      <c r="M13" s="4" t="s">
        <v>623</v>
      </c>
      <c r="N13" s="4" t="s">
        <v>648</v>
      </c>
      <c r="O13" s="4" t="s">
        <v>661</v>
      </c>
      <c r="P13" s="4" t="s">
        <v>4789</v>
      </c>
      <c r="Q13" s="4" t="s">
        <v>662</v>
      </c>
      <c r="R13" s="4" t="s">
        <v>625</v>
      </c>
      <c r="S13" s="4" t="s">
        <v>663</v>
      </c>
      <c r="T13" s="4">
        <v>1</v>
      </c>
      <c r="U13" s="4" t="s">
        <v>41</v>
      </c>
      <c r="V13" s="4" t="s">
        <v>78</v>
      </c>
      <c r="W13" s="4" t="s">
        <v>78</v>
      </c>
      <c r="X13" s="4">
        <v>419</v>
      </c>
      <c r="Y13" s="4">
        <v>3</v>
      </c>
      <c r="Z13" s="4">
        <v>17</v>
      </c>
      <c r="AA13" s="4">
        <v>190</v>
      </c>
    </row>
    <row r="14" spans="1:27" x14ac:dyDescent="0.2">
      <c r="A14" s="4">
        <v>187</v>
      </c>
      <c r="B14" s="4" t="s">
        <v>2696</v>
      </c>
      <c r="C14" s="4">
        <v>0</v>
      </c>
      <c r="D14" s="4" t="s">
        <v>3399</v>
      </c>
      <c r="E14" s="4" t="s">
        <v>651</v>
      </c>
      <c r="F14" s="4" t="s">
        <v>32</v>
      </c>
      <c r="G14" s="4" t="s">
        <v>33</v>
      </c>
      <c r="H14" s="4">
        <v>1</v>
      </c>
      <c r="I14" s="4" t="s">
        <v>34</v>
      </c>
      <c r="J14" s="4" t="s">
        <v>35</v>
      </c>
      <c r="K14" s="4" t="s">
        <v>652</v>
      </c>
      <c r="L14" s="4" t="s">
        <v>4285</v>
      </c>
      <c r="M14" s="4" t="s">
        <v>623</v>
      </c>
      <c r="N14" s="4" t="s">
        <v>653</v>
      </c>
      <c r="O14" s="4" t="s">
        <v>653</v>
      </c>
      <c r="P14" s="4" t="s">
        <v>4790</v>
      </c>
      <c r="Q14" s="4" t="s">
        <v>654</v>
      </c>
      <c r="R14" s="4" t="s">
        <v>625</v>
      </c>
      <c r="S14" s="4" t="s">
        <v>653</v>
      </c>
      <c r="T14" s="4">
        <v>1</v>
      </c>
      <c r="U14" s="4" t="s">
        <v>41</v>
      </c>
      <c r="V14" s="4">
        <v>1</v>
      </c>
      <c r="W14" s="4">
        <v>2015</v>
      </c>
      <c r="X14" s="4">
        <v>196</v>
      </c>
      <c r="Y14" s="4">
        <v>4</v>
      </c>
      <c r="Z14" s="4">
        <v>11</v>
      </c>
      <c r="AA14" s="4">
        <v>187</v>
      </c>
    </row>
    <row r="15" spans="1:27" x14ac:dyDescent="0.2">
      <c r="A15" s="4">
        <v>183</v>
      </c>
      <c r="B15" s="4" t="s">
        <v>2692</v>
      </c>
      <c r="C15" s="4">
        <v>0</v>
      </c>
      <c r="D15" s="4" t="s">
        <v>3400</v>
      </c>
      <c r="E15" s="4" t="s">
        <v>634</v>
      </c>
      <c r="F15" s="4" t="s">
        <v>32</v>
      </c>
      <c r="G15" s="4" t="s">
        <v>33</v>
      </c>
      <c r="H15" s="4">
        <v>1</v>
      </c>
      <c r="I15" s="4" t="s">
        <v>34</v>
      </c>
      <c r="J15" s="4" t="s">
        <v>35</v>
      </c>
      <c r="K15" s="4" t="s">
        <v>635</v>
      </c>
      <c r="L15" s="4" t="s">
        <v>4286</v>
      </c>
      <c r="M15" s="4" t="s">
        <v>623</v>
      </c>
      <c r="N15" s="4" t="s">
        <v>636</v>
      </c>
      <c r="O15" s="4" t="s">
        <v>636</v>
      </c>
      <c r="P15" s="4" t="s">
        <v>4791</v>
      </c>
      <c r="Q15" s="4" t="s">
        <v>637</v>
      </c>
      <c r="R15" s="4" t="s">
        <v>625</v>
      </c>
      <c r="S15" s="4" t="s">
        <v>636</v>
      </c>
      <c r="T15" s="4">
        <v>1</v>
      </c>
      <c r="U15" s="4" t="s">
        <v>41</v>
      </c>
      <c r="V15" s="4">
        <v>1</v>
      </c>
      <c r="W15" s="4">
        <v>2015</v>
      </c>
      <c r="X15" s="4">
        <v>442</v>
      </c>
      <c r="Y15" s="4">
        <v>5</v>
      </c>
      <c r="Z15" s="4">
        <v>15</v>
      </c>
      <c r="AA15" s="4">
        <v>183</v>
      </c>
    </row>
    <row r="16" spans="1:27" x14ac:dyDescent="0.2">
      <c r="A16" s="4">
        <v>185</v>
      </c>
      <c r="B16" s="4" t="s">
        <v>2694</v>
      </c>
      <c r="C16" s="4">
        <v>0</v>
      </c>
      <c r="D16" s="4" t="s">
        <v>3401</v>
      </c>
      <c r="E16" s="4" t="s">
        <v>641</v>
      </c>
      <c r="F16" s="4" t="s">
        <v>32</v>
      </c>
      <c r="G16" s="4" t="s">
        <v>33</v>
      </c>
      <c r="H16" s="4">
        <v>1</v>
      </c>
      <c r="I16" s="4" t="s">
        <v>34</v>
      </c>
      <c r="J16" s="4" t="s">
        <v>35</v>
      </c>
      <c r="K16" s="4" t="s">
        <v>642</v>
      </c>
      <c r="L16" s="4" t="s">
        <v>4287</v>
      </c>
      <c r="M16" s="4" t="s">
        <v>623</v>
      </c>
      <c r="N16" s="4" t="s">
        <v>643</v>
      </c>
      <c r="O16" s="4" t="s">
        <v>454</v>
      </c>
      <c r="P16" s="4" t="s">
        <v>4792</v>
      </c>
      <c r="Q16" s="4" t="s">
        <v>644</v>
      </c>
      <c r="R16" s="4" t="s">
        <v>625</v>
      </c>
      <c r="S16" s="4" t="s">
        <v>645</v>
      </c>
      <c r="T16" s="4">
        <v>1</v>
      </c>
      <c r="U16" s="4" t="s">
        <v>41</v>
      </c>
      <c r="V16" s="4">
        <v>1</v>
      </c>
      <c r="W16" s="4">
        <v>2015</v>
      </c>
      <c r="X16" s="4">
        <v>240</v>
      </c>
      <c r="Y16" s="4">
        <v>7</v>
      </c>
      <c r="Z16" s="4">
        <v>12</v>
      </c>
      <c r="AA16" s="4">
        <v>185</v>
      </c>
    </row>
    <row r="17" spans="1:27" x14ac:dyDescent="0.2">
      <c r="A17" s="4">
        <v>182</v>
      </c>
      <c r="B17" s="4" t="s">
        <v>2691</v>
      </c>
      <c r="C17" s="4">
        <v>0</v>
      </c>
      <c r="D17" s="4" t="s">
        <v>3402</v>
      </c>
      <c r="E17" s="4" t="s">
        <v>630</v>
      </c>
      <c r="F17" s="4" t="s">
        <v>32</v>
      </c>
      <c r="G17" s="4" t="s">
        <v>33</v>
      </c>
      <c r="H17" s="4">
        <v>1</v>
      </c>
      <c r="I17" s="4" t="s">
        <v>34</v>
      </c>
      <c r="J17" s="4" t="s">
        <v>35</v>
      </c>
      <c r="K17" s="4" t="s">
        <v>631</v>
      </c>
      <c r="L17" s="4" t="s">
        <v>4288</v>
      </c>
      <c r="M17" s="4" t="s">
        <v>623</v>
      </c>
      <c r="N17" s="4" t="s">
        <v>632</v>
      </c>
      <c r="O17" s="4" t="s">
        <v>632</v>
      </c>
      <c r="P17" s="4" t="s">
        <v>4793</v>
      </c>
      <c r="Q17" s="4" t="s">
        <v>633</v>
      </c>
      <c r="R17" s="4" t="s">
        <v>625</v>
      </c>
      <c r="S17" s="4" t="s">
        <v>631</v>
      </c>
      <c r="T17" s="4">
        <v>1</v>
      </c>
      <c r="U17" s="4" t="s">
        <v>41</v>
      </c>
      <c r="V17" s="4">
        <v>1</v>
      </c>
      <c r="W17" s="4">
        <v>2016</v>
      </c>
      <c r="X17" s="4">
        <v>501</v>
      </c>
      <c r="Y17" s="4">
        <v>8</v>
      </c>
      <c r="Z17" s="4">
        <v>18</v>
      </c>
      <c r="AA17" s="4">
        <v>182</v>
      </c>
    </row>
    <row r="18" spans="1:27" x14ac:dyDescent="0.2">
      <c r="A18" s="4">
        <v>492</v>
      </c>
      <c r="B18" s="4" t="s">
        <v>3001</v>
      </c>
      <c r="C18" s="4">
        <v>0</v>
      </c>
      <c r="D18" s="4" t="s">
        <v>3403</v>
      </c>
      <c r="E18" s="4" t="s">
        <v>1488</v>
      </c>
      <c r="F18" s="4" t="s">
        <v>32</v>
      </c>
      <c r="G18" s="4" t="s">
        <v>33</v>
      </c>
      <c r="H18" s="4">
        <v>1</v>
      </c>
      <c r="I18" s="4" t="s">
        <v>34</v>
      </c>
      <c r="J18" s="4" t="s">
        <v>35</v>
      </c>
      <c r="K18" s="4" t="s">
        <v>1489</v>
      </c>
      <c r="L18" s="4" t="s">
        <v>4289</v>
      </c>
      <c r="M18" s="4" t="s">
        <v>1490</v>
      </c>
      <c r="N18" s="4" t="s">
        <v>1491</v>
      </c>
      <c r="O18" s="4" t="s">
        <v>1492</v>
      </c>
      <c r="P18" s="4" t="s">
        <v>4794</v>
      </c>
      <c r="Q18" s="4" t="s">
        <v>1493</v>
      </c>
      <c r="R18" s="4" t="s">
        <v>1494</v>
      </c>
      <c r="S18" s="4" t="s">
        <v>1492</v>
      </c>
      <c r="T18" s="4">
        <v>1</v>
      </c>
      <c r="U18" s="4" t="s">
        <v>41</v>
      </c>
      <c r="V18" s="4" t="s">
        <v>78</v>
      </c>
      <c r="W18" s="4" t="s">
        <v>78</v>
      </c>
      <c r="X18" s="4">
        <v>925</v>
      </c>
      <c r="Y18" s="4">
        <v>4</v>
      </c>
      <c r="Z18" s="4">
        <v>32</v>
      </c>
      <c r="AA18" s="4">
        <v>492</v>
      </c>
    </row>
    <row r="19" spans="1:27" x14ac:dyDescent="0.2">
      <c r="A19" s="4">
        <v>873</v>
      </c>
      <c r="B19" s="4" t="s">
        <v>3382</v>
      </c>
      <c r="C19" s="4">
        <v>0</v>
      </c>
      <c r="D19" s="4" t="s">
        <v>3404</v>
      </c>
      <c r="E19" s="4" t="s">
        <v>630</v>
      </c>
      <c r="F19" s="4" t="s">
        <v>32</v>
      </c>
      <c r="G19" s="4" t="s">
        <v>33</v>
      </c>
      <c r="H19" s="4">
        <v>1</v>
      </c>
      <c r="I19" s="4" t="s">
        <v>34</v>
      </c>
      <c r="J19" s="4" t="s">
        <v>35</v>
      </c>
      <c r="K19" s="4" t="s">
        <v>2477</v>
      </c>
      <c r="L19" s="4" t="s">
        <v>4290</v>
      </c>
      <c r="M19" s="4" t="s">
        <v>1491</v>
      </c>
      <c r="N19" s="4" t="s">
        <v>2473</v>
      </c>
      <c r="O19" s="4" t="s">
        <v>2478</v>
      </c>
      <c r="P19" s="4" t="s">
        <v>4795</v>
      </c>
      <c r="Q19" s="4" t="s">
        <v>2475</v>
      </c>
      <c r="R19" s="4" t="s">
        <v>2476</v>
      </c>
      <c r="S19" s="4" t="s">
        <v>2479</v>
      </c>
      <c r="T19" s="4">
        <v>1</v>
      </c>
      <c r="U19" s="4" t="s">
        <v>41</v>
      </c>
      <c r="V19" s="4" t="s">
        <v>78</v>
      </c>
      <c r="W19" s="4" t="s">
        <v>78</v>
      </c>
      <c r="X19" s="4">
        <v>456</v>
      </c>
      <c r="Y19" s="4">
        <v>4</v>
      </c>
      <c r="Z19" s="4">
        <v>17</v>
      </c>
      <c r="AA19" s="4">
        <v>873</v>
      </c>
    </row>
    <row r="20" spans="1:27" x14ac:dyDescent="0.2">
      <c r="A20" s="4">
        <v>755</v>
      </c>
      <c r="B20" s="4" t="s">
        <v>3264</v>
      </c>
      <c r="C20" s="4">
        <v>0</v>
      </c>
      <c r="D20" s="4" t="s">
        <v>3405</v>
      </c>
      <c r="E20" s="4" t="s">
        <v>1032</v>
      </c>
      <c r="F20" s="4" t="s">
        <v>32</v>
      </c>
      <c r="G20" s="4" t="s">
        <v>33</v>
      </c>
      <c r="H20" s="4">
        <v>1</v>
      </c>
      <c r="I20" s="4" t="s">
        <v>34</v>
      </c>
      <c r="J20" s="4" t="s">
        <v>35</v>
      </c>
      <c r="K20" s="4" t="s">
        <v>996</v>
      </c>
      <c r="L20" s="4" t="s">
        <v>4291</v>
      </c>
      <c r="M20" s="4" t="s">
        <v>1977</v>
      </c>
      <c r="N20" s="4" t="s">
        <v>461</v>
      </c>
      <c r="O20" s="4" t="s">
        <v>1032</v>
      </c>
      <c r="P20" s="4" t="s">
        <v>4796</v>
      </c>
      <c r="Q20" s="4" t="s">
        <v>2148</v>
      </c>
      <c r="R20" s="4" t="s">
        <v>1979</v>
      </c>
      <c r="S20" s="4" t="s">
        <v>1032</v>
      </c>
      <c r="T20" s="4">
        <v>1</v>
      </c>
      <c r="U20" s="4" t="s">
        <v>41</v>
      </c>
      <c r="V20" s="4">
        <v>1</v>
      </c>
      <c r="W20" s="4">
        <v>2016</v>
      </c>
      <c r="X20" s="4">
        <v>277</v>
      </c>
      <c r="Y20" s="4">
        <v>7</v>
      </c>
      <c r="Z20" s="4">
        <v>14</v>
      </c>
      <c r="AA20" s="4">
        <v>755</v>
      </c>
    </row>
    <row r="21" spans="1:27" x14ac:dyDescent="0.2">
      <c r="A21" s="4">
        <v>713</v>
      </c>
      <c r="B21" s="4" t="s">
        <v>3222</v>
      </c>
      <c r="C21" s="4">
        <v>0</v>
      </c>
      <c r="D21" s="4" t="s">
        <v>3406</v>
      </c>
      <c r="E21" s="4" t="s">
        <v>2063</v>
      </c>
      <c r="F21" s="4" t="s">
        <v>32</v>
      </c>
      <c r="G21" s="4" t="s">
        <v>33</v>
      </c>
      <c r="H21" s="4">
        <v>1</v>
      </c>
      <c r="I21" s="4" t="s">
        <v>34</v>
      </c>
      <c r="J21" s="4" t="s">
        <v>35</v>
      </c>
      <c r="K21" s="4" t="s">
        <v>2064</v>
      </c>
      <c r="L21" s="4" t="s">
        <v>4292</v>
      </c>
      <c r="M21" s="4" t="s">
        <v>1977</v>
      </c>
      <c r="N21" s="4" t="s">
        <v>2052</v>
      </c>
      <c r="O21" s="4" t="s">
        <v>2061</v>
      </c>
      <c r="P21" s="4" t="s">
        <v>4797</v>
      </c>
      <c r="Q21" s="4" t="s">
        <v>2054</v>
      </c>
      <c r="R21" s="4" t="s">
        <v>1979</v>
      </c>
      <c r="S21" s="4" t="s">
        <v>2065</v>
      </c>
      <c r="T21" s="4">
        <v>1</v>
      </c>
      <c r="U21" s="4" t="s">
        <v>41</v>
      </c>
      <c r="V21" s="4" t="s">
        <v>78</v>
      </c>
      <c r="W21" s="4" t="s">
        <v>78</v>
      </c>
      <c r="X21" s="4">
        <v>414</v>
      </c>
      <c r="Y21" s="4">
        <v>8</v>
      </c>
      <c r="Z21" s="4">
        <v>20</v>
      </c>
      <c r="AA21" s="4">
        <v>713</v>
      </c>
    </row>
    <row r="22" spans="1:27" x14ac:dyDescent="0.2">
      <c r="A22" s="4">
        <v>797</v>
      </c>
      <c r="B22" s="4" t="s">
        <v>3306</v>
      </c>
      <c r="C22" s="4">
        <v>0</v>
      </c>
      <c r="D22" s="4" t="s">
        <v>3407</v>
      </c>
      <c r="E22" s="4" t="s">
        <v>2248</v>
      </c>
      <c r="F22" s="4" t="s">
        <v>32</v>
      </c>
      <c r="G22" s="4" t="s">
        <v>33</v>
      </c>
      <c r="H22" s="4">
        <v>1</v>
      </c>
      <c r="I22" s="4" t="s">
        <v>34</v>
      </c>
      <c r="J22" s="4" t="s">
        <v>35</v>
      </c>
      <c r="K22" s="4" t="s">
        <v>2249</v>
      </c>
      <c r="L22" s="4" t="s">
        <v>4293</v>
      </c>
      <c r="M22" s="4" t="s">
        <v>1977</v>
      </c>
      <c r="N22" s="4" t="s">
        <v>2237</v>
      </c>
      <c r="O22" s="4" t="s">
        <v>1175</v>
      </c>
      <c r="P22" s="4" t="s">
        <v>4798</v>
      </c>
      <c r="Q22" s="4" t="s">
        <v>2239</v>
      </c>
      <c r="R22" s="4" t="s">
        <v>1979</v>
      </c>
      <c r="S22" s="4" t="s">
        <v>1175</v>
      </c>
      <c r="T22" s="4"/>
      <c r="U22" s="4" t="s">
        <v>41</v>
      </c>
      <c r="V22" s="4">
        <v>1</v>
      </c>
      <c r="W22" s="4">
        <v>2016</v>
      </c>
      <c r="X22" s="4">
        <v>100</v>
      </c>
      <c r="Y22" s="4">
        <v>7</v>
      </c>
      <c r="Z22" s="4">
        <v>8</v>
      </c>
      <c r="AA22" s="4">
        <v>797</v>
      </c>
    </row>
    <row r="23" spans="1:27" x14ac:dyDescent="0.2">
      <c r="A23" s="4">
        <v>781</v>
      </c>
      <c r="B23" s="4" t="s">
        <v>3290</v>
      </c>
      <c r="C23" s="4">
        <v>0</v>
      </c>
      <c r="D23" s="4" t="s">
        <v>3408</v>
      </c>
      <c r="E23" s="4" t="s">
        <v>2206</v>
      </c>
      <c r="F23" s="4" t="s">
        <v>32</v>
      </c>
      <c r="G23" s="4" t="s">
        <v>33</v>
      </c>
      <c r="H23" s="4">
        <v>1</v>
      </c>
      <c r="I23" s="4" t="s">
        <v>34</v>
      </c>
      <c r="J23" s="4" t="s">
        <v>35</v>
      </c>
      <c r="K23" s="4" t="s">
        <v>2207</v>
      </c>
      <c r="L23" s="4" t="s">
        <v>4294</v>
      </c>
      <c r="M23" s="4" t="s">
        <v>1977</v>
      </c>
      <c r="N23" s="4" t="s">
        <v>2007</v>
      </c>
      <c r="O23" s="4" t="s">
        <v>2205</v>
      </c>
      <c r="P23" s="4" t="s">
        <v>4799</v>
      </c>
      <c r="Q23" s="4" t="s">
        <v>2197</v>
      </c>
      <c r="R23" s="4" t="s">
        <v>1979</v>
      </c>
      <c r="S23" s="4" t="s">
        <v>2205</v>
      </c>
      <c r="T23" s="4">
        <v>1</v>
      </c>
      <c r="U23" s="4" t="s">
        <v>41</v>
      </c>
      <c r="V23" s="4">
        <v>1</v>
      </c>
      <c r="W23" s="4">
        <v>2017</v>
      </c>
      <c r="X23" s="4">
        <v>215</v>
      </c>
      <c r="Y23" s="4">
        <v>9</v>
      </c>
      <c r="Z23" s="4">
        <v>13</v>
      </c>
      <c r="AA23" s="4">
        <v>781</v>
      </c>
    </row>
    <row r="24" spans="1:27" x14ac:dyDescent="0.2">
      <c r="A24" s="4">
        <v>741</v>
      </c>
      <c r="B24" s="4" t="s">
        <v>3250</v>
      </c>
      <c r="C24" s="4">
        <v>0</v>
      </c>
      <c r="D24" s="4" t="s">
        <v>3409</v>
      </c>
      <c r="E24" s="4" t="s">
        <v>2122</v>
      </c>
      <c r="F24" s="4" t="s">
        <v>32</v>
      </c>
      <c r="G24" s="4" t="s">
        <v>33</v>
      </c>
      <c r="H24" s="4">
        <v>1</v>
      </c>
      <c r="I24" s="4" t="s">
        <v>34</v>
      </c>
      <c r="J24" s="4" t="s">
        <v>35</v>
      </c>
      <c r="K24" s="4" t="s">
        <v>2123</v>
      </c>
      <c r="L24" s="4" t="s">
        <v>4295</v>
      </c>
      <c r="M24" s="4" t="s">
        <v>1977</v>
      </c>
      <c r="N24" s="4" t="s">
        <v>2108</v>
      </c>
      <c r="O24" s="4" t="s">
        <v>2108</v>
      </c>
      <c r="P24" s="4" t="s">
        <v>4800</v>
      </c>
      <c r="Q24" s="4" t="s">
        <v>2110</v>
      </c>
      <c r="R24" s="4" t="s">
        <v>1979</v>
      </c>
      <c r="S24" s="4" t="s">
        <v>2124</v>
      </c>
      <c r="T24" s="4">
        <v>1</v>
      </c>
      <c r="U24" s="4" t="s">
        <v>41</v>
      </c>
      <c r="V24" s="4" t="s">
        <v>78</v>
      </c>
      <c r="W24" s="4" t="s">
        <v>78</v>
      </c>
      <c r="X24" s="4">
        <v>362</v>
      </c>
      <c r="Y24" s="4">
        <v>9</v>
      </c>
      <c r="Z24" s="4">
        <v>19</v>
      </c>
      <c r="AA24" s="4">
        <v>741</v>
      </c>
    </row>
    <row r="25" spans="1:27" x14ac:dyDescent="0.2">
      <c r="A25" s="4">
        <v>804</v>
      </c>
      <c r="B25" s="4" t="s">
        <v>3313</v>
      </c>
      <c r="C25" s="4">
        <v>0</v>
      </c>
      <c r="D25" s="4" t="s">
        <v>3410</v>
      </c>
      <c r="E25" s="4" t="s">
        <v>2263</v>
      </c>
      <c r="F25" s="4" t="s">
        <v>32</v>
      </c>
      <c r="G25" s="4" t="s">
        <v>33</v>
      </c>
      <c r="H25" s="4">
        <v>1</v>
      </c>
      <c r="I25" s="4" t="s">
        <v>34</v>
      </c>
      <c r="J25" s="4" t="s">
        <v>35</v>
      </c>
      <c r="K25" s="4" t="s">
        <v>2264</v>
      </c>
      <c r="L25" s="4" t="s">
        <v>4296</v>
      </c>
      <c r="M25" s="4" t="s">
        <v>1977</v>
      </c>
      <c r="N25" s="4" t="s">
        <v>2253</v>
      </c>
      <c r="O25" s="4" t="s">
        <v>219</v>
      </c>
      <c r="P25" s="4" t="s">
        <v>4798</v>
      </c>
      <c r="Q25" s="4" t="s">
        <v>2239</v>
      </c>
      <c r="R25" s="4" t="s">
        <v>1979</v>
      </c>
      <c r="S25" s="4" t="s">
        <v>219</v>
      </c>
      <c r="T25" s="4"/>
      <c r="U25" s="4" t="s">
        <v>41</v>
      </c>
      <c r="V25" s="4">
        <v>1</v>
      </c>
      <c r="W25" s="4">
        <v>2015</v>
      </c>
      <c r="X25" s="4">
        <v>131</v>
      </c>
      <c r="Y25" s="4">
        <v>7</v>
      </c>
      <c r="Z25" s="4">
        <v>8</v>
      </c>
      <c r="AA25" s="4">
        <v>804</v>
      </c>
    </row>
    <row r="26" spans="1:27" x14ac:dyDescent="0.2">
      <c r="A26" s="4">
        <v>752</v>
      </c>
      <c r="B26" s="4" t="s">
        <v>3261</v>
      </c>
      <c r="C26" s="4">
        <v>0</v>
      </c>
      <c r="D26" s="4" t="s">
        <v>3411</v>
      </c>
      <c r="E26" s="4" t="s">
        <v>2145</v>
      </c>
      <c r="F26" s="4" t="s">
        <v>32</v>
      </c>
      <c r="G26" s="4" t="s">
        <v>33</v>
      </c>
      <c r="H26" s="4">
        <v>1</v>
      </c>
      <c r="I26" s="4" t="s">
        <v>34</v>
      </c>
      <c r="J26" s="4" t="s">
        <v>35</v>
      </c>
      <c r="K26" s="4" t="s">
        <v>894</v>
      </c>
      <c r="L26" s="4" t="s">
        <v>4297</v>
      </c>
      <c r="M26" s="4" t="s">
        <v>1977</v>
      </c>
      <c r="N26" s="4" t="s">
        <v>2108</v>
      </c>
      <c r="O26" s="4" t="s">
        <v>2146</v>
      </c>
      <c r="P26" s="4" t="s">
        <v>4800</v>
      </c>
      <c r="Q26" s="4" t="s">
        <v>2110</v>
      </c>
      <c r="R26" s="4" t="s">
        <v>1979</v>
      </c>
      <c r="S26" s="4" t="s">
        <v>2146</v>
      </c>
      <c r="T26" s="4">
        <v>1</v>
      </c>
      <c r="U26" s="4" t="s">
        <v>41</v>
      </c>
      <c r="V26" s="4">
        <v>1</v>
      </c>
      <c r="W26" s="4">
        <v>2015</v>
      </c>
      <c r="X26" s="4">
        <v>231</v>
      </c>
      <c r="Y26" s="4">
        <v>10</v>
      </c>
      <c r="Z26" s="4">
        <v>12</v>
      </c>
      <c r="AA26" s="4">
        <v>752</v>
      </c>
    </row>
    <row r="27" spans="1:27" x14ac:dyDescent="0.2">
      <c r="A27" s="4">
        <v>706</v>
      </c>
      <c r="B27" s="4" t="s">
        <v>3215</v>
      </c>
      <c r="C27" s="4">
        <v>0</v>
      </c>
      <c r="D27" s="4" t="s">
        <v>3412</v>
      </c>
      <c r="E27" s="4" t="s">
        <v>2044</v>
      </c>
      <c r="F27" s="4" t="s">
        <v>32</v>
      </c>
      <c r="G27" s="4" t="s">
        <v>33</v>
      </c>
      <c r="H27" s="4">
        <v>1</v>
      </c>
      <c r="I27" s="4" t="s">
        <v>34</v>
      </c>
      <c r="J27" s="4" t="s">
        <v>35</v>
      </c>
      <c r="K27" s="4" t="s">
        <v>2045</v>
      </c>
      <c r="L27" s="4" t="s">
        <v>4298</v>
      </c>
      <c r="M27" s="4" t="s">
        <v>1977</v>
      </c>
      <c r="N27" s="4" t="s">
        <v>2042</v>
      </c>
      <c r="O27" s="4" t="s">
        <v>2046</v>
      </c>
      <c r="P27" s="4" t="s">
        <v>4788</v>
      </c>
      <c r="Q27" s="4" t="s">
        <v>2043</v>
      </c>
      <c r="R27" s="4" t="s">
        <v>1979</v>
      </c>
      <c r="S27" s="4" t="s">
        <v>2046</v>
      </c>
      <c r="T27" s="4">
        <v>1</v>
      </c>
      <c r="U27" s="4" t="s">
        <v>41</v>
      </c>
      <c r="V27" s="4">
        <v>1</v>
      </c>
      <c r="W27" s="4">
        <v>2015</v>
      </c>
      <c r="X27" s="4">
        <v>99</v>
      </c>
      <c r="Y27" s="4">
        <v>5</v>
      </c>
      <c r="Z27" s="4">
        <v>9</v>
      </c>
      <c r="AA27" s="4">
        <v>706</v>
      </c>
    </row>
    <row r="28" spans="1:27" x14ac:dyDescent="0.2">
      <c r="A28" s="4">
        <v>727</v>
      </c>
      <c r="B28" s="4" t="s">
        <v>3236</v>
      </c>
      <c r="C28" s="4">
        <v>0</v>
      </c>
      <c r="D28" s="4" t="s">
        <v>3413</v>
      </c>
      <c r="E28" s="4" t="s">
        <v>2098</v>
      </c>
      <c r="F28" s="4" t="s">
        <v>32</v>
      </c>
      <c r="G28" s="4" t="s">
        <v>33</v>
      </c>
      <c r="H28" s="4">
        <v>1</v>
      </c>
      <c r="I28" s="4" t="s">
        <v>34</v>
      </c>
      <c r="J28" s="4" t="s">
        <v>35</v>
      </c>
      <c r="K28" s="4" t="s">
        <v>2099</v>
      </c>
      <c r="L28" s="4" t="s">
        <v>4299</v>
      </c>
      <c r="M28" s="4" t="s">
        <v>1977</v>
      </c>
      <c r="N28" s="4" t="s">
        <v>2073</v>
      </c>
      <c r="O28" s="4" t="s">
        <v>2100</v>
      </c>
      <c r="P28" s="4" t="s">
        <v>4801</v>
      </c>
      <c r="Q28" s="4" t="s">
        <v>2075</v>
      </c>
      <c r="R28" s="4" t="s">
        <v>1979</v>
      </c>
      <c r="S28" s="4" t="s">
        <v>2100</v>
      </c>
      <c r="T28" s="4">
        <v>1</v>
      </c>
      <c r="U28" s="4" t="s">
        <v>41</v>
      </c>
      <c r="V28" s="4" t="s">
        <v>78</v>
      </c>
      <c r="W28" s="4" t="s">
        <v>78</v>
      </c>
      <c r="X28" s="4">
        <v>54</v>
      </c>
      <c r="Y28" s="4">
        <v>4</v>
      </c>
      <c r="Z28" s="4">
        <v>5</v>
      </c>
      <c r="AA28" s="4">
        <v>727</v>
      </c>
    </row>
    <row r="29" spans="1:27" x14ac:dyDescent="0.2">
      <c r="A29" s="4">
        <v>681</v>
      </c>
      <c r="B29" s="4" t="s">
        <v>3190</v>
      </c>
      <c r="C29" s="4">
        <v>0</v>
      </c>
      <c r="D29" s="4" t="s">
        <v>3414</v>
      </c>
      <c r="E29" s="4" t="s">
        <v>1975</v>
      </c>
      <c r="F29" s="4" t="s">
        <v>32</v>
      </c>
      <c r="G29" s="4" t="s">
        <v>33</v>
      </c>
      <c r="H29" s="4">
        <v>1</v>
      </c>
      <c r="I29" s="4" t="s">
        <v>34</v>
      </c>
      <c r="J29" s="4" t="s">
        <v>35</v>
      </c>
      <c r="K29" s="4" t="s">
        <v>1976</v>
      </c>
      <c r="L29" s="4" t="s">
        <v>4300</v>
      </c>
      <c r="M29" s="4" t="s">
        <v>1977</v>
      </c>
      <c r="N29" s="4" t="s">
        <v>1977</v>
      </c>
      <c r="O29" s="4" t="s">
        <v>1977</v>
      </c>
      <c r="P29" s="4" t="s">
        <v>4802</v>
      </c>
      <c r="Q29" s="4" t="s">
        <v>1978</v>
      </c>
      <c r="R29" s="4" t="s">
        <v>1979</v>
      </c>
      <c r="S29" s="4" t="s">
        <v>1980</v>
      </c>
      <c r="T29" s="4">
        <v>1</v>
      </c>
      <c r="U29" s="4" t="s">
        <v>41</v>
      </c>
      <c r="V29" s="4">
        <v>1</v>
      </c>
      <c r="W29" s="4">
        <v>2015</v>
      </c>
      <c r="X29" s="4">
        <v>297</v>
      </c>
      <c r="Y29" s="4">
        <v>13</v>
      </c>
      <c r="Z29" s="4">
        <v>18</v>
      </c>
      <c r="AA29" s="4">
        <v>681</v>
      </c>
    </row>
    <row r="30" spans="1:27" x14ac:dyDescent="0.2">
      <c r="A30" s="4">
        <v>715</v>
      </c>
      <c r="B30" s="4" t="s">
        <v>3224</v>
      </c>
      <c r="C30" s="4">
        <v>0</v>
      </c>
      <c r="D30" s="4" t="s">
        <v>3415</v>
      </c>
      <c r="E30" s="4" t="s">
        <v>2067</v>
      </c>
      <c r="F30" s="4" t="s">
        <v>32</v>
      </c>
      <c r="G30" s="4" t="s">
        <v>33</v>
      </c>
      <c r="H30" s="4">
        <v>1</v>
      </c>
      <c r="I30" s="4" t="s">
        <v>34</v>
      </c>
      <c r="J30" s="4" t="s">
        <v>35</v>
      </c>
      <c r="K30" s="4" t="s">
        <v>2068</v>
      </c>
      <c r="L30" s="4" t="s">
        <v>4292</v>
      </c>
      <c r="M30" s="4" t="s">
        <v>1977</v>
      </c>
      <c r="N30" s="4" t="s">
        <v>2052</v>
      </c>
      <c r="O30" s="4" t="s">
        <v>2061</v>
      </c>
      <c r="P30" s="4" t="s">
        <v>4797</v>
      </c>
      <c r="Q30" s="4" t="s">
        <v>2054</v>
      </c>
      <c r="R30" s="4" t="s">
        <v>1979</v>
      </c>
      <c r="S30" s="4" t="s">
        <v>271</v>
      </c>
      <c r="T30" s="4">
        <v>1</v>
      </c>
      <c r="U30" s="4" t="s">
        <v>41</v>
      </c>
      <c r="V30" s="4" t="s">
        <v>78</v>
      </c>
      <c r="W30" s="4" t="s">
        <v>78</v>
      </c>
      <c r="X30" s="4">
        <v>1994</v>
      </c>
      <c r="Y30" s="4">
        <v>20</v>
      </c>
      <c r="Z30" s="4">
        <v>61</v>
      </c>
      <c r="AA30" s="4">
        <v>715</v>
      </c>
    </row>
    <row r="31" spans="1:27" x14ac:dyDescent="0.2">
      <c r="A31" s="4">
        <v>682</v>
      </c>
      <c r="B31" s="4" t="s">
        <v>3191</v>
      </c>
      <c r="C31" s="4">
        <v>0</v>
      </c>
      <c r="D31" s="4" t="s">
        <v>3416</v>
      </c>
      <c r="E31" s="4" t="s">
        <v>1981</v>
      </c>
      <c r="F31" s="4" t="s">
        <v>32</v>
      </c>
      <c r="G31" s="4" t="s">
        <v>33</v>
      </c>
      <c r="H31" s="4">
        <v>1</v>
      </c>
      <c r="I31" s="4" t="s">
        <v>34</v>
      </c>
      <c r="J31" s="4" t="s">
        <v>35</v>
      </c>
      <c r="K31" s="4" t="s">
        <v>1982</v>
      </c>
      <c r="L31" s="4" t="s">
        <v>4300</v>
      </c>
      <c r="M31" s="4" t="s">
        <v>1977</v>
      </c>
      <c r="N31" s="4" t="s">
        <v>1977</v>
      </c>
      <c r="O31" s="4" t="s">
        <v>1977</v>
      </c>
      <c r="P31" s="4" t="s">
        <v>4802</v>
      </c>
      <c r="Q31" s="4" t="s">
        <v>1978</v>
      </c>
      <c r="R31" s="4" t="s">
        <v>1979</v>
      </c>
      <c r="S31" s="4" t="s">
        <v>1983</v>
      </c>
      <c r="T31" s="4">
        <v>1</v>
      </c>
      <c r="U31" s="4" t="s">
        <v>41</v>
      </c>
      <c r="V31" s="4" t="s">
        <v>78</v>
      </c>
      <c r="W31" s="4" t="s">
        <v>78</v>
      </c>
      <c r="X31" s="4">
        <v>987</v>
      </c>
      <c r="Y31" s="4">
        <v>12</v>
      </c>
      <c r="Z31" s="4">
        <v>31</v>
      </c>
      <c r="AA31" s="4">
        <v>682</v>
      </c>
    </row>
    <row r="32" spans="1:27" x14ac:dyDescent="0.2">
      <c r="A32" s="4">
        <v>683</v>
      </c>
      <c r="B32" s="4" t="s">
        <v>3192</v>
      </c>
      <c r="C32" s="4">
        <v>0</v>
      </c>
      <c r="D32" s="4" t="s">
        <v>3417</v>
      </c>
      <c r="E32" s="4" t="s">
        <v>1984</v>
      </c>
      <c r="F32" s="4" t="s">
        <v>32</v>
      </c>
      <c r="G32" s="4" t="s">
        <v>33</v>
      </c>
      <c r="H32" s="4">
        <v>1</v>
      </c>
      <c r="I32" s="4" t="s">
        <v>34</v>
      </c>
      <c r="J32" s="4" t="s">
        <v>35</v>
      </c>
      <c r="K32" s="4" t="s">
        <v>1985</v>
      </c>
      <c r="L32" s="4" t="s">
        <v>4300</v>
      </c>
      <c r="M32" s="4" t="s">
        <v>1977</v>
      </c>
      <c r="N32" s="4" t="s">
        <v>1977</v>
      </c>
      <c r="O32" s="4" t="s">
        <v>1977</v>
      </c>
      <c r="P32" s="4" t="s">
        <v>4802</v>
      </c>
      <c r="Q32" s="4" t="s">
        <v>1978</v>
      </c>
      <c r="R32" s="4" t="s">
        <v>1979</v>
      </c>
      <c r="S32" s="4" t="s">
        <v>749</v>
      </c>
      <c r="T32" s="4">
        <v>1</v>
      </c>
      <c r="U32" s="4" t="s">
        <v>41</v>
      </c>
      <c r="V32" s="4" t="s">
        <v>78</v>
      </c>
      <c r="W32" s="4" t="s">
        <v>78</v>
      </c>
      <c r="X32" s="4">
        <v>680</v>
      </c>
      <c r="Y32" s="4">
        <v>26</v>
      </c>
      <c r="Z32" s="4">
        <v>31</v>
      </c>
      <c r="AA32" s="4">
        <v>683</v>
      </c>
    </row>
    <row r="33" spans="1:27" x14ac:dyDescent="0.2">
      <c r="A33" s="4">
        <v>714</v>
      </c>
      <c r="B33" s="4" t="s">
        <v>3223</v>
      </c>
      <c r="C33" s="4">
        <v>0</v>
      </c>
      <c r="D33" s="4" t="s">
        <v>3418</v>
      </c>
      <c r="E33" s="4" t="s">
        <v>669</v>
      </c>
      <c r="F33" s="4" t="s">
        <v>32</v>
      </c>
      <c r="G33" s="4" t="s">
        <v>33</v>
      </c>
      <c r="H33" s="4">
        <v>1</v>
      </c>
      <c r="I33" s="4" t="s">
        <v>34</v>
      </c>
      <c r="J33" s="4" t="s">
        <v>35</v>
      </c>
      <c r="K33" s="4" t="s">
        <v>2066</v>
      </c>
      <c r="L33" s="4" t="s">
        <v>4292</v>
      </c>
      <c r="M33" s="4" t="s">
        <v>1977</v>
      </c>
      <c r="N33" s="4" t="s">
        <v>2052</v>
      </c>
      <c r="O33" s="4" t="s">
        <v>2061</v>
      </c>
      <c r="P33" s="4" t="s">
        <v>4797</v>
      </c>
      <c r="Q33" s="4" t="s">
        <v>2054</v>
      </c>
      <c r="R33" s="4" t="s">
        <v>1979</v>
      </c>
      <c r="S33" s="4" t="s">
        <v>2066</v>
      </c>
      <c r="T33" s="4">
        <v>1</v>
      </c>
      <c r="U33" s="4" t="s">
        <v>41</v>
      </c>
      <c r="V33" s="4" t="s">
        <v>78</v>
      </c>
      <c r="W33" s="4" t="s">
        <v>78</v>
      </c>
      <c r="X33" s="4">
        <v>724</v>
      </c>
      <c r="Y33" s="4">
        <v>8</v>
      </c>
      <c r="Z33" s="4">
        <v>25</v>
      </c>
      <c r="AA33" s="4">
        <v>714</v>
      </c>
    </row>
    <row r="34" spans="1:27" x14ac:dyDescent="0.2">
      <c r="A34" s="4">
        <v>739</v>
      </c>
      <c r="B34" s="4" t="s">
        <v>3248</v>
      </c>
      <c r="C34" s="4">
        <v>0</v>
      </c>
      <c r="D34" s="4" t="s">
        <v>3419</v>
      </c>
      <c r="E34" s="4" t="s">
        <v>2119</v>
      </c>
      <c r="F34" s="4" t="s">
        <v>32</v>
      </c>
      <c r="G34" s="4" t="s">
        <v>33</v>
      </c>
      <c r="H34" s="4">
        <v>1</v>
      </c>
      <c r="I34" s="4" t="s">
        <v>34</v>
      </c>
      <c r="J34" s="4" t="s">
        <v>35</v>
      </c>
      <c r="K34" s="4" t="s">
        <v>2120</v>
      </c>
      <c r="L34" s="4" t="s">
        <v>4301</v>
      </c>
      <c r="M34" s="4" t="s">
        <v>1977</v>
      </c>
      <c r="N34" s="4" t="s">
        <v>2108</v>
      </c>
      <c r="O34" s="4" t="s">
        <v>2119</v>
      </c>
      <c r="P34" s="4" t="s">
        <v>4800</v>
      </c>
      <c r="Q34" s="4" t="s">
        <v>2110</v>
      </c>
      <c r="R34" s="4" t="s">
        <v>1979</v>
      </c>
      <c r="S34" s="4" t="s">
        <v>2119</v>
      </c>
      <c r="T34" s="4">
        <v>1</v>
      </c>
      <c r="U34" s="4" t="s">
        <v>41</v>
      </c>
      <c r="V34" s="4">
        <v>1</v>
      </c>
      <c r="W34" s="4">
        <v>2016</v>
      </c>
      <c r="X34" s="4">
        <v>86</v>
      </c>
      <c r="Y34" s="4">
        <v>5</v>
      </c>
      <c r="Z34" s="4">
        <v>5</v>
      </c>
      <c r="AA34" s="4">
        <v>739</v>
      </c>
    </row>
    <row r="35" spans="1:27" x14ac:dyDescent="0.2">
      <c r="A35" s="4">
        <v>711</v>
      </c>
      <c r="B35" s="4" t="s">
        <v>3220</v>
      </c>
      <c r="C35" s="4">
        <v>0</v>
      </c>
      <c r="D35" s="4" t="s">
        <v>3420</v>
      </c>
      <c r="E35" s="4" t="s">
        <v>2059</v>
      </c>
      <c r="F35" s="4" t="s">
        <v>32</v>
      </c>
      <c r="G35" s="4" t="s">
        <v>33</v>
      </c>
      <c r="H35" s="4">
        <v>1</v>
      </c>
      <c r="I35" s="4" t="s">
        <v>34</v>
      </c>
      <c r="J35" s="4" t="s">
        <v>35</v>
      </c>
      <c r="K35" s="4" t="s">
        <v>2060</v>
      </c>
      <c r="L35" s="4" t="s">
        <v>4292</v>
      </c>
      <c r="M35" s="4" t="s">
        <v>1977</v>
      </c>
      <c r="N35" s="4" t="s">
        <v>2052</v>
      </c>
      <c r="O35" s="4" t="s">
        <v>2061</v>
      </c>
      <c r="P35" s="4" t="s">
        <v>4797</v>
      </c>
      <c r="Q35" s="4" t="s">
        <v>2054</v>
      </c>
      <c r="R35" s="4" t="s">
        <v>1979</v>
      </c>
      <c r="S35" s="4" t="s">
        <v>1133</v>
      </c>
      <c r="T35" s="4">
        <v>1</v>
      </c>
      <c r="U35" s="4" t="s">
        <v>41</v>
      </c>
      <c r="V35" s="4" t="s">
        <v>78</v>
      </c>
      <c r="W35" s="4" t="s">
        <v>78</v>
      </c>
      <c r="X35" s="4">
        <v>2035</v>
      </c>
      <c r="Y35" s="4">
        <v>56</v>
      </c>
      <c r="Z35" s="4">
        <v>70</v>
      </c>
      <c r="AA35" s="4">
        <v>711</v>
      </c>
    </row>
    <row r="36" spans="1:27" x14ac:dyDescent="0.2">
      <c r="A36" s="4">
        <v>684</v>
      </c>
      <c r="B36" s="4" t="s">
        <v>3193</v>
      </c>
      <c r="C36" s="4">
        <v>0</v>
      </c>
      <c r="D36" s="4" t="s">
        <v>3421</v>
      </c>
      <c r="E36" s="4" t="s">
        <v>1986</v>
      </c>
      <c r="F36" s="4" t="s">
        <v>32</v>
      </c>
      <c r="G36" s="4" t="s">
        <v>33</v>
      </c>
      <c r="H36" s="4">
        <v>1</v>
      </c>
      <c r="I36" s="4" t="s">
        <v>34</v>
      </c>
      <c r="J36" s="4" t="s">
        <v>35</v>
      </c>
      <c r="K36" s="4" t="s">
        <v>1987</v>
      </c>
      <c r="L36" s="4" t="s">
        <v>4300</v>
      </c>
      <c r="M36" s="4" t="s">
        <v>1977</v>
      </c>
      <c r="N36" s="4" t="s">
        <v>1977</v>
      </c>
      <c r="O36" s="4" t="s">
        <v>1977</v>
      </c>
      <c r="P36" s="4" t="s">
        <v>4802</v>
      </c>
      <c r="Q36" s="4" t="s">
        <v>1978</v>
      </c>
      <c r="R36" s="4" t="s">
        <v>1979</v>
      </c>
      <c r="S36" s="4" t="s">
        <v>1988</v>
      </c>
      <c r="T36" s="4">
        <v>1</v>
      </c>
      <c r="U36" s="4" t="s">
        <v>41</v>
      </c>
      <c r="V36" s="4" t="s">
        <v>78</v>
      </c>
      <c r="W36" s="4" t="s">
        <v>78</v>
      </c>
      <c r="X36" s="4">
        <v>1646</v>
      </c>
      <c r="Y36" s="4">
        <v>23</v>
      </c>
      <c r="Z36" s="4">
        <v>62</v>
      </c>
      <c r="AA36" s="4">
        <v>684</v>
      </c>
    </row>
    <row r="37" spans="1:27" x14ac:dyDescent="0.2">
      <c r="A37" s="4">
        <v>776</v>
      </c>
      <c r="B37" s="4" t="s">
        <v>3285</v>
      </c>
      <c r="C37" s="4">
        <v>0</v>
      </c>
      <c r="D37" s="4" t="s">
        <v>3422</v>
      </c>
      <c r="E37" s="4" t="s">
        <v>458</v>
      </c>
      <c r="F37" s="4" t="s">
        <v>32</v>
      </c>
      <c r="G37" s="4" t="s">
        <v>33</v>
      </c>
      <c r="H37" s="4">
        <v>1</v>
      </c>
      <c r="I37" s="4" t="s">
        <v>34</v>
      </c>
      <c r="J37" s="4" t="s">
        <v>35</v>
      </c>
      <c r="K37" s="4" t="s">
        <v>2193</v>
      </c>
      <c r="L37" s="4" t="s">
        <v>4302</v>
      </c>
      <c r="M37" s="4" t="s">
        <v>1977</v>
      </c>
      <c r="N37" s="4" t="s">
        <v>2017</v>
      </c>
      <c r="O37" s="4" t="s">
        <v>2018</v>
      </c>
      <c r="P37" s="4" t="s">
        <v>4803</v>
      </c>
      <c r="Q37" s="4" t="s">
        <v>2019</v>
      </c>
      <c r="R37" s="4" t="s">
        <v>1979</v>
      </c>
      <c r="S37" s="4" t="s">
        <v>63</v>
      </c>
      <c r="T37" s="4">
        <v>1</v>
      </c>
      <c r="U37" s="4" t="s">
        <v>41</v>
      </c>
      <c r="V37" s="4" t="s">
        <v>78</v>
      </c>
      <c r="W37" s="4" t="s">
        <v>78</v>
      </c>
      <c r="X37" s="4">
        <v>1116</v>
      </c>
      <c r="Y37" s="4">
        <v>9</v>
      </c>
      <c r="Z37" s="4">
        <v>50</v>
      </c>
      <c r="AA37" s="4">
        <v>776</v>
      </c>
    </row>
    <row r="38" spans="1:27" x14ac:dyDescent="0.2">
      <c r="A38" s="4">
        <v>771</v>
      </c>
      <c r="B38" s="4" t="s">
        <v>3280</v>
      </c>
      <c r="C38" s="4">
        <v>0</v>
      </c>
      <c r="D38" s="4" t="s">
        <v>3423</v>
      </c>
      <c r="E38" s="4" t="s">
        <v>2182</v>
      </c>
      <c r="F38" s="4" t="s">
        <v>32</v>
      </c>
      <c r="G38" s="4" t="s">
        <v>33</v>
      </c>
      <c r="H38" s="4">
        <v>1</v>
      </c>
      <c r="I38" s="4" t="s">
        <v>34</v>
      </c>
      <c r="J38" s="4" t="s">
        <v>35</v>
      </c>
      <c r="K38" s="4" t="s">
        <v>2183</v>
      </c>
      <c r="L38" s="4" t="s">
        <v>4302</v>
      </c>
      <c r="M38" s="4" t="s">
        <v>1977</v>
      </c>
      <c r="N38" s="4" t="s">
        <v>2017</v>
      </c>
      <c r="O38" s="4" t="s">
        <v>2018</v>
      </c>
      <c r="P38" s="4" t="s">
        <v>4803</v>
      </c>
      <c r="Q38" s="4" t="s">
        <v>2019</v>
      </c>
      <c r="R38" s="4" t="s">
        <v>1979</v>
      </c>
      <c r="S38" s="4" t="s">
        <v>2184</v>
      </c>
      <c r="T38" s="4">
        <v>1</v>
      </c>
      <c r="U38" s="4" t="s">
        <v>41</v>
      </c>
      <c r="V38" s="4" t="s">
        <v>78</v>
      </c>
      <c r="W38" s="4" t="s">
        <v>78</v>
      </c>
      <c r="X38" s="4">
        <v>1670</v>
      </c>
      <c r="Y38" s="4">
        <v>8</v>
      </c>
      <c r="Z38" s="4">
        <v>62</v>
      </c>
      <c r="AA38" s="4">
        <v>771</v>
      </c>
    </row>
    <row r="39" spans="1:27" x14ac:dyDescent="0.2">
      <c r="A39" s="4">
        <v>461</v>
      </c>
      <c r="B39" s="4" t="s">
        <v>2970</v>
      </c>
      <c r="C39" s="4">
        <v>0</v>
      </c>
      <c r="D39" s="4" t="s">
        <v>3424</v>
      </c>
      <c r="E39" s="4" t="s">
        <v>1416</v>
      </c>
      <c r="F39" s="4" t="s">
        <v>32</v>
      </c>
      <c r="G39" s="4" t="s">
        <v>33</v>
      </c>
      <c r="H39" s="4">
        <v>1</v>
      </c>
      <c r="I39" s="4" t="s">
        <v>34</v>
      </c>
      <c r="J39" s="4" t="s">
        <v>35</v>
      </c>
      <c r="K39" s="4" t="s">
        <v>1417</v>
      </c>
      <c r="L39" s="4" t="s">
        <v>4303</v>
      </c>
      <c r="M39" s="4" t="s">
        <v>1105</v>
      </c>
      <c r="N39" s="4" t="s">
        <v>1196</v>
      </c>
      <c r="O39" s="4" t="s">
        <v>1197</v>
      </c>
      <c r="P39" s="4" t="s">
        <v>4804</v>
      </c>
      <c r="Q39" s="4" t="s">
        <v>1198</v>
      </c>
      <c r="R39" s="4" t="s">
        <v>1109</v>
      </c>
      <c r="S39" s="4" t="s">
        <v>1197</v>
      </c>
      <c r="T39" s="4">
        <v>1</v>
      </c>
      <c r="U39" s="4" t="s">
        <v>41</v>
      </c>
      <c r="V39" s="4">
        <v>1</v>
      </c>
      <c r="W39" s="4">
        <v>2015</v>
      </c>
      <c r="X39" s="4">
        <v>198</v>
      </c>
      <c r="Y39" s="4">
        <v>4</v>
      </c>
      <c r="Z39" s="4">
        <v>11</v>
      </c>
      <c r="AA39" s="4">
        <v>461</v>
      </c>
    </row>
    <row r="40" spans="1:27" x14ac:dyDescent="0.2">
      <c r="A40" s="4">
        <v>352</v>
      </c>
      <c r="B40" s="4" t="s">
        <v>2861</v>
      </c>
      <c r="C40" s="4">
        <v>0</v>
      </c>
      <c r="D40" s="4" t="s">
        <v>3425</v>
      </c>
      <c r="E40" s="4" t="s">
        <v>1147</v>
      </c>
      <c r="F40" s="4" t="s">
        <v>32</v>
      </c>
      <c r="G40" s="4" t="s">
        <v>33</v>
      </c>
      <c r="H40" s="4">
        <v>1</v>
      </c>
      <c r="I40" s="4" t="s">
        <v>34</v>
      </c>
      <c r="J40" s="4" t="s">
        <v>35</v>
      </c>
      <c r="K40" s="4" t="s">
        <v>1148</v>
      </c>
      <c r="L40" s="4" t="s">
        <v>4304</v>
      </c>
      <c r="M40" s="4" t="s">
        <v>1105</v>
      </c>
      <c r="N40" s="4" t="s">
        <v>1120</v>
      </c>
      <c r="O40" s="4" t="s">
        <v>1133</v>
      </c>
      <c r="P40" s="4" t="s">
        <v>4805</v>
      </c>
      <c r="Q40" s="4" t="s">
        <v>1122</v>
      </c>
      <c r="R40" s="4" t="s">
        <v>1109</v>
      </c>
      <c r="S40" s="4" t="s">
        <v>1133</v>
      </c>
      <c r="T40" s="4">
        <v>1</v>
      </c>
      <c r="U40" s="4" t="s">
        <v>41</v>
      </c>
      <c r="V40" s="4" t="s">
        <v>78</v>
      </c>
      <c r="W40" s="4" t="s">
        <v>78</v>
      </c>
      <c r="X40" s="4">
        <v>124</v>
      </c>
      <c r="Y40" s="4">
        <v>2</v>
      </c>
      <c r="Z40" s="4">
        <v>6</v>
      </c>
      <c r="AA40" s="4">
        <v>352</v>
      </c>
    </row>
    <row r="41" spans="1:27" x14ac:dyDescent="0.2">
      <c r="A41" s="4">
        <v>454</v>
      </c>
      <c r="B41" s="4" t="s">
        <v>2963</v>
      </c>
      <c r="C41" s="4">
        <v>0</v>
      </c>
      <c r="D41" s="4" t="s">
        <v>3426</v>
      </c>
      <c r="E41" s="4" t="s">
        <v>1399</v>
      </c>
      <c r="F41" s="4" t="s">
        <v>32</v>
      </c>
      <c r="G41" s="4" t="s">
        <v>33</v>
      </c>
      <c r="H41" s="4">
        <v>1</v>
      </c>
      <c r="I41" s="4" t="s">
        <v>34</v>
      </c>
      <c r="J41" s="4" t="s">
        <v>35</v>
      </c>
      <c r="K41" s="4" t="s">
        <v>1400</v>
      </c>
      <c r="L41" s="4" t="s">
        <v>4305</v>
      </c>
      <c r="M41" s="4" t="s">
        <v>1105</v>
      </c>
      <c r="N41" s="4" t="s">
        <v>1389</v>
      </c>
      <c r="O41" s="4" t="s">
        <v>1389</v>
      </c>
      <c r="P41" s="4" t="s">
        <v>4806</v>
      </c>
      <c r="Q41" s="4" t="s">
        <v>1390</v>
      </c>
      <c r="R41" s="4" t="s">
        <v>1109</v>
      </c>
      <c r="S41" s="4" t="s">
        <v>1401</v>
      </c>
      <c r="T41" s="4">
        <v>2</v>
      </c>
      <c r="U41" s="4" t="s">
        <v>77</v>
      </c>
      <c r="V41" s="4" t="s">
        <v>78</v>
      </c>
      <c r="W41" s="4" t="s">
        <v>78</v>
      </c>
      <c r="X41" s="4">
        <v>283</v>
      </c>
      <c r="Y41" s="4">
        <v>5</v>
      </c>
      <c r="Z41" s="4">
        <v>13</v>
      </c>
      <c r="AA41" s="4">
        <v>454</v>
      </c>
    </row>
    <row r="42" spans="1:27" x14ac:dyDescent="0.2">
      <c r="A42" s="4">
        <v>455</v>
      </c>
      <c r="B42" s="4" t="s">
        <v>2964</v>
      </c>
      <c r="C42" s="4">
        <v>0</v>
      </c>
      <c r="D42" s="4" t="s">
        <v>3427</v>
      </c>
      <c r="E42" s="4" t="s">
        <v>1402</v>
      </c>
      <c r="F42" s="4" t="s">
        <v>32</v>
      </c>
      <c r="G42" s="4" t="s">
        <v>33</v>
      </c>
      <c r="H42" s="4">
        <v>1</v>
      </c>
      <c r="I42" s="4" t="s">
        <v>34</v>
      </c>
      <c r="J42" s="4" t="s">
        <v>35</v>
      </c>
      <c r="K42" s="4" t="s">
        <v>1403</v>
      </c>
      <c r="L42" s="4" t="s">
        <v>4306</v>
      </c>
      <c r="M42" s="4" t="s">
        <v>1105</v>
      </c>
      <c r="N42" s="4" t="s">
        <v>1389</v>
      </c>
      <c r="O42" s="4" t="s">
        <v>1394</v>
      </c>
      <c r="P42" s="4" t="s">
        <v>4806</v>
      </c>
      <c r="Q42" s="4" t="s">
        <v>1390</v>
      </c>
      <c r="R42" s="4" t="s">
        <v>1109</v>
      </c>
      <c r="S42" s="4" t="s">
        <v>1394</v>
      </c>
      <c r="T42" s="4">
        <v>1</v>
      </c>
      <c r="U42" s="4" t="s">
        <v>41</v>
      </c>
      <c r="V42" s="4" t="s">
        <v>78</v>
      </c>
      <c r="W42" s="4" t="s">
        <v>78</v>
      </c>
      <c r="X42" s="4">
        <v>1470</v>
      </c>
      <c r="Y42" s="4">
        <v>37</v>
      </c>
      <c r="Z42" s="4">
        <v>51</v>
      </c>
      <c r="AA42" s="4">
        <v>455</v>
      </c>
    </row>
    <row r="43" spans="1:27" x14ac:dyDescent="0.2">
      <c r="A43" s="4">
        <v>407</v>
      </c>
      <c r="B43" s="4" t="s">
        <v>2916</v>
      </c>
      <c r="C43" s="4">
        <v>0</v>
      </c>
      <c r="D43" s="4" t="s">
        <v>3428</v>
      </c>
      <c r="E43" s="4" t="s">
        <v>1284</v>
      </c>
      <c r="F43" s="4" t="s">
        <v>32</v>
      </c>
      <c r="G43" s="4" t="s">
        <v>33</v>
      </c>
      <c r="H43" s="4">
        <v>1</v>
      </c>
      <c r="I43" s="4" t="s">
        <v>34</v>
      </c>
      <c r="J43" s="4" t="s">
        <v>35</v>
      </c>
      <c r="K43" s="4" t="s">
        <v>1285</v>
      </c>
      <c r="L43" s="4" t="s">
        <v>4307</v>
      </c>
      <c r="M43" s="4" t="s">
        <v>1105</v>
      </c>
      <c r="N43" s="4" t="s">
        <v>1105</v>
      </c>
      <c r="O43" s="4" t="s">
        <v>122</v>
      </c>
      <c r="P43" s="4" t="s">
        <v>4339</v>
      </c>
      <c r="Q43" s="4" t="s">
        <v>1277</v>
      </c>
      <c r="R43" s="4" t="s">
        <v>1225</v>
      </c>
      <c r="S43" s="4" t="s">
        <v>122</v>
      </c>
      <c r="T43" s="4">
        <v>1</v>
      </c>
      <c r="U43" s="4" t="s">
        <v>41</v>
      </c>
      <c r="V43" s="4" t="s">
        <v>78</v>
      </c>
      <c r="W43" s="4" t="s">
        <v>78</v>
      </c>
      <c r="X43" s="4">
        <v>1187</v>
      </c>
      <c r="Y43" s="4">
        <v>26</v>
      </c>
      <c r="Z43" s="4">
        <v>42</v>
      </c>
      <c r="AA43" s="4">
        <v>407</v>
      </c>
    </row>
    <row r="44" spans="1:27" x14ac:dyDescent="0.2">
      <c r="A44" s="4">
        <v>476</v>
      </c>
      <c r="B44" s="4" t="s">
        <v>2985</v>
      </c>
      <c r="C44" s="4">
        <v>0</v>
      </c>
      <c r="D44" s="4" t="s">
        <v>3429</v>
      </c>
      <c r="E44" s="4" t="s">
        <v>1453</v>
      </c>
      <c r="F44" s="4" t="s">
        <v>32</v>
      </c>
      <c r="G44" s="4" t="s">
        <v>33</v>
      </c>
      <c r="H44" s="4">
        <v>1</v>
      </c>
      <c r="I44" s="4" t="s">
        <v>34</v>
      </c>
      <c r="J44" s="4" t="s">
        <v>35</v>
      </c>
      <c r="K44" s="4" t="s">
        <v>1454</v>
      </c>
      <c r="L44" s="4" t="s">
        <v>4308</v>
      </c>
      <c r="M44" s="4" t="s">
        <v>1105</v>
      </c>
      <c r="N44" s="4" t="s">
        <v>1105</v>
      </c>
      <c r="O44" s="4" t="s">
        <v>1455</v>
      </c>
      <c r="P44" s="4" t="s">
        <v>4339</v>
      </c>
      <c r="Q44" s="4" t="s">
        <v>1277</v>
      </c>
      <c r="R44" s="4" t="s">
        <v>1225</v>
      </c>
      <c r="S44" s="4" t="s">
        <v>1455</v>
      </c>
      <c r="T44" s="4">
        <v>1</v>
      </c>
      <c r="U44" s="4" t="s">
        <v>41</v>
      </c>
      <c r="V44" s="4">
        <v>1</v>
      </c>
      <c r="W44" s="4">
        <v>2016</v>
      </c>
      <c r="X44" s="4">
        <v>1521</v>
      </c>
      <c r="Y44" s="4">
        <v>12</v>
      </c>
      <c r="Z44" s="4">
        <v>60</v>
      </c>
      <c r="AA44" s="4">
        <v>476</v>
      </c>
    </row>
    <row r="45" spans="1:27" x14ac:dyDescent="0.2">
      <c r="A45" s="4">
        <v>483</v>
      </c>
      <c r="B45" s="4" t="s">
        <v>2992</v>
      </c>
      <c r="C45" s="4">
        <v>0</v>
      </c>
      <c r="D45" s="4" t="s">
        <v>3430</v>
      </c>
      <c r="E45" s="4" t="s">
        <v>1468</v>
      </c>
      <c r="F45" s="4" t="s">
        <v>32</v>
      </c>
      <c r="G45" s="4" t="s">
        <v>33</v>
      </c>
      <c r="H45" s="4">
        <v>1</v>
      </c>
      <c r="I45" s="4" t="s">
        <v>34</v>
      </c>
      <c r="J45" s="4" t="s">
        <v>35</v>
      </c>
      <c r="K45" s="4" t="s">
        <v>1469</v>
      </c>
      <c r="L45" s="4" t="s">
        <v>4309</v>
      </c>
      <c r="M45" s="4" t="s">
        <v>1105</v>
      </c>
      <c r="N45" s="4" t="s">
        <v>1105</v>
      </c>
      <c r="O45" s="4" t="s">
        <v>1354</v>
      </c>
      <c r="P45" s="4" t="s">
        <v>4807</v>
      </c>
      <c r="Q45" s="4" t="s">
        <v>1350</v>
      </c>
      <c r="R45" s="4" t="s">
        <v>1225</v>
      </c>
      <c r="S45" s="4" t="s">
        <v>1354</v>
      </c>
      <c r="T45" s="4">
        <v>1</v>
      </c>
      <c r="U45" s="4" t="s">
        <v>41</v>
      </c>
      <c r="V45" s="4">
        <v>1</v>
      </c>
      <c r="W45" s="4">
        <v>2015</v>
      </c>
      <c r="X45" s="4">
        <v>341</v>
      </c>
      <c r="Y45" s="4">
        <v>6</v>
      </c>
      <c r="Z45" s="4">
        <v>13</v>
      </c>
      <c r="AA45" s="4">
        <v>483</v>
      </c>
    </row>
    <row r="46" spans="1:27" x14ac:dyDescent="0.2">
      <c r="A46" s="4">
        <v>10</v>
      </c>
      <c r="B46" s="4" t="s">
        <v>2519</v>
      </c>
      <c r="C46" s="4">
        <v>0</v>
      </c>
      <c r="D46" s="4" t="s">
        <v>3431</v>
      </c>
      <c r="E46" s="4" t="s">
        <v>68</v>
      </c>
      <c r="F46" s="4" t="s">
        <v>32</v>
      </c>
      <c r="G46" s="4" t="s">
        <v>33</v>
      </c>
      <c r="H46" s="4">
        <v>1</v>
      </c>
      <c r="I46" s="4" t="s">
        <v>34</v>
      </c>
      <c r="J46" s="4" t="s">
        <v>35</v>
      </c>
      <c r="K46" s="4" t="s">
        <v>69</v>
      </c>
      <c r="L46" s="4" t="s">
        <v>4310</v>
      </c>
      <c r="M46" s="4" t="s">
        <v>37</v>
      </c>
      <c r="N46" s="4" t="s">
        <v>65</v>
      </c>
      <c r="O46" s="4" t="s">
        <v>70</v>
      </c>
      <c r="P46" s="4" t="s">
        <v>4808</v>
      </c>
      <c r="Q46" s="4" t="s">
        <v>67</v>
      </c>
      <c r="R46" s="4" t="s">
        <v>40</v>
      </c>
      <c r="S46" s="4" t="s">
        <v>71</v>
      </c>
      <c r="T46" s="4">
        <v>1</v>
      </c>
      <c r="U46" s="4" t="s">
        <v>41</v>
      </c>
      <c r="V46" s="4">
        <v>1</v>
      </c>
      <c r="W46" s="4">
        <v>2016</v>
      </c>
      <c r="X46" s="4">
        <v>386</v>
      </c>
      <c r="Y46" s="4">
        <v>5</v>
      </c>
      <c r="Z46" s="4">
        <v>15</v>
      </c>
      <c r="AA46" s="4">
        <v>10</v>
      </c>
    </row>
    <row r="47" spans="1:27" x14ac:dyDescent="0.2">
      <c r="A47" s="4">
        <v>9</v>
      </c>
      <c r="B47" s="4" t="s">
        <v>2518</v>
      </c>
      <c r="C47" s="4">
        <v>0</v>
      </c>
      <c r="D47" s="4" t="s">
        <v>3432</v>
      </c>
      <c r="E47" s="4" t="s">
        <v>63</v>
      </c>
      <c r="F47" s="4" t="s">
        <v>32</v>
      </c>
      <c r="G47" s="4" t="s">
        <v>33</v>
      </c>
      <c r="H47" s="4">
        <v>1</v>
      </c>
      <c r="I47" s="4" t="s">
        <v>34</v>
      </c>
      <c r="J47" s="4" t="s">
        <v>35</v>
      </c>
      <c r="K47" s="4" t="s">
        <v>64</v>
      </c>
      <c r="L47" s="4" t="s">
        <v>4311</v>
      </c>
      <c r="M47" s="4" t="s">
        <v>37</v>
      </c>
      <c r="N47" s="4" t="s">
        <v>65</v>
      </c>
      <c r="O47" s="4" t="s">
        <v>66</v>
      </c>
      <c r="P47" s="4" t="s">
        <v>4808</v>
      </c>
      <c r="Q47" s="4" t="s">
        <v>67</v>
      </c>
      <c r="R47" s="4" t="s">
        <v>40</v>
      </c>
      <c r="S47" s="4" t="s">
        <v>66</v>
      </c>
      <c r="T47" s="4">
        <v>1</v>
      </c>
      <c r="U47" s="4" t="s">
        <v>41</v>
      </c>
      <c r="V47" s="4">
        <v>1</v>
      </c>
      <c r="W47" s="4">
        <v>2017</v>
      </c>
      <c r="X47" s="4">
        <v>130</v>
      </c>
      <c r="Y47" s="4">
        <v>3</v>
      </c>
      <c r="Z47" s="4">
        <v>7</v>
      </c>
      <c r="AA47" s="4">
        <v>9</v>
      </c>
    </row>
    <row r="48" spans="1:27" x14ac:dyDescent="0.2">
      <c r="A48" s="4">
        <v>147</v>
      </c>
      <c r="B48" s="4" t="s">
        <v>2656</v>
      </c>
      <c r="C48" s="4">
        <v>0</v>
      </c>
      <c r="D48" s="4" t="s">
        <v>3433</v>
      </c>
      <c r="E48" s="4" t="s">
        <v>538</v>
      </c>
      <c r="F48" s="4" t="s">
        <v>32</v>
      </c>
      <c r="G48" s="4" t="s">
        <v>33</v>
      </c>
      <c r="H48" s="4">
        <v>1</v>
      </c>
      <c r="I48" s="4" t="s">
        <v>34</v>
      </c>
      <c r="J48" s="4" t="s">
        <v>35</v>
      </c>
      <c r="K48" s="4" t="s">
        <v>539</v>
      </c>
      <c r="L48" s="4" t="s">
        <v>4312</v>
      </c>
      <c r="M48" s="4" t="s">
        <v>515</v>
      </c>
      <c r="N48" s="4" t="s">
        <v>535</v>
      </c>
      <c r="O48" s="4" t="s">
        <v>540</v>
      </c>
      <c r="P48" s="4" t="s">
        <v>4809</v>
      </c>
      <c r="Q48" s="4" t="s">
        <v>537</v>
      </c>
      <c r="R48" s="4" t="s">
        <v>518</v>
      </c>
      <c r="S48" s="4" t="s">
        <v>540</v>
      </c>
      <c r="T48" s="4">
        <v>1</v>
      </c>
      <c r="U48" s="4" t="s">
        <v>41</v>
      </c>
      <c r="V48" s="4" t="s">
        <v>78</v>
      </c>
      <c r="W48" s="4" t="s">
        <v>78</v>
      </c>
      <c r="X48" s="4">
        <v>89</v>
      </c>
      <c r="Y48" s="4">
        <v>3</v>
      </c>
      <c r="Z48" s="4">
        <v>5</v>
      </c>
      <c r="AA48" s="4">
        <v>147</v>
      </c>
    </row>
    <row r="49" spans="1:27" x14ac:dyDescent="0.2">
      <c r="A49" s="4">
        <v>12</v>
      </c>
      <c r="B49" s="4" t="s">
        <v>2521</v>
      </c>
      <c r="C49" s="4">
        <v>0</v>
      </c>
      <c r="D49" s="4" t="s">
        <v>3434</v>
      </c>
      <c r="E49" s="4" t="s">
        <v>79</v>
      </c>
      <c r="F49" s="4" t="s">
        <v>32</v>
      </c>
      <c r="G49" s="4" t="s">
        <v>33</v>
      </c>
      <c r="H49" s="4">
        <v>1</v>
      </c>
      <c r="I49" s="4" t="s">
        <v>34</v>
      </c>
      <c r="J49" s="4" t="s">
        <v>35</v>
      </c>
      <c r="K49" s="4" t="s">
        <v>80</v>
      </c>
      <c r="L49" s="4" t="s">
        <v>4313</v>
      </c>
      <c r="M49" s="4" t="s">
        <v>37</v>
      </c>
      <c r="N49" s="4" t="s">
        <v>74</v>
      </c>
      <c r="O49" s="4" t="s">
        <v>75</v>
      </c>
      <c r="P49" s="4" t="s">
        <v>4810</v>
      </c>
      <c r="Q49" s="4" t="s">
        <v>76</v>
      </c>
      <c r="R49" s="4" t="s">
        <v>40</v>
      </c>
      <c r="S49" s="4" t="s">
        <v>75</v>
      </c>
      <c r="T49" s="4">
        <v>1</v>
      </c>
      <c r="U49" s="4" t="s">
        <v>41</v>
      </c>
      <c r="V49" s="4">
        <v>1</v>
      </c>
      <c r="W49" s="4">
        <v>2015</v>
      </c>
      <c r="X49" s="4">
        <v>512</v>
      </c>
      <c r="Y49" s="4">
        <v>4</v>
      </c>
      <c r="Z49" s="4">
        <v>21</v>
      </c>
      <c r="AA49" s="4">
        <v>12</v>
      </c>
    </row>
    <row r="50" spans="1:27" x14ac:dyDescent="0.2">
      <c r="A50" s="4">
        <v>149</v>
      </c>
      <c r="B50" s="4" t="s">
        <v>2658</v>
      </c>
      <c r="C50" s="4">
        <v>0</v>
      </c>
      <c r="D50" s="4" t="s">
        <v>3435</v>
      </c>
      <c r="E50" s="4" t="s">
        <v>543</v>
      </c>
      <c r="F50" s="4" t="s">
        <v>32</v>
      </c>
      <c r="G50" s="4" t="s">
        <v>33</v>
      </c>
      <c r="H50" s="4">
        <v>2</v>
      </c>
      <c r="I50" s="4" t="s">
        <v>47</v>
      </c>
      <c r="J50" s="4" t="s">
        <v>48</v>
      </c>
      <c r="K50" s="4" t="s">
        <v>544</v>
      </c>
      <c r="L50" s="4" t="s">
        <v>4314</v>
      </c>
      <c r="M50" s="4" t="s">
        <v>515</v>
      </c>
      <c r="N50" s="4" t="s">
        <v>535</v>
      </c>
      <c r="O50" s="4" t="s">
        <v>535</v>
      </c>
      <c r="P50" s="4" t="s">
        <v>4809</v>
      </c>
      <c r="Q50" s="4" t="s">
        <v>537</v>
      </c>
      <c r="R50" s="4" t="s">
        <v>518</v>
      </c>
      <c r="S50" s="4" t="s">
        <v>545</v>
      </c>
      <c r="T50" s="4">
        <v>1</v>
      </c>
      <c r="U50" s="4" t="s">
        <v>41</v>
      </c>
      <c r="V50" s="4" t="s">
        <v>78</v>
      </c>
      <c r="W50" s="4" t="s">
        <v>78</v>
      </c>
      <c r="X50" s="4">
        <v>479</v>
      </c>
      <c r="Y50" s="4">
        <v>0</v>
      </c>
      <c r="Z50" s="4">
        <v>15</v>
      </c>
      <c r="AA50" s="4">
        <v>149</v>
      </c>
    </row>
    <row r="51" spans="1:27" x14ac:dyDescent="0.2">
      <c r="A51" s="4">
        <v>2</v>
      </c>
      <c r="B51" s="4" t="s">
        <v>2511</v>
      </c>
      <c r="C51" s="4">
        <v>0</v>
      </c>
      <c r="D51" s="4" t="s">
        <v>3436</v>
      </c>
      <c r="E51" s="4" t="s">
        <v>42</v>
      </c>
      <c r="F51" s="4" t="s">
        <v>32</v>
      </c>
      <c r="G51" s="4" t="s">
        <v>33</v>
      </c>
      <c r="H51" s="4">
        <v>1</v>
      </c>
      <c r="I51" s="4" t="s">
        <v>34</v>
      </c>
      <c r="J51" s="4" t="s">
        <v>35</v>
      </c>
      <c r="K51" s="4" t="s">
        <v>43</v>
      </c>
      <c r="L51" s="4" t="s">
        <v>4315</v>
      </c>
      <c r="M51" s="4" t="s">
        <v>37</v>
      </c>
      <c r="N51" s="4" t="s">
        <v>44</v>
      </c>
      <c r="O51" s="4" t="s">
        <v>44</v>
      </c>
      <c r="P51" s="4" t="s">
        <v>4811</v>
      </c>
      <c r="Q51" s="4" t="s">
        <v>45</v>
      </c>
      <c r="R51" s="4" t="s">
        <v>40</v>
      </c>
      <c r="S51" s="4" t="s">
        <v>44</v>
      </c>
      <c r="T51" s="4">
        <v>1</v>
      </c>
      <c r="U51" s="4" t="s">
        <v>41</v>
      </c>
      <c r="V51" s="4">
        <v>1</v>
      </c>
      <c r="W51" s="4">
        <v>2015</v>
      </c>
      <c r="X51" s="4">
        <v>260</v>
      </c>
      <c r="Y51" s="4">
        <v>7</v>
      </c>
      <c r="Z51" s="4">
        <v>14</v>
      </c>
      <c r="AA51" s="4">
        <v>2</v>
      </c>
    </row>
    <row r="52" spans="1:27" x14ac:dyDescent="0.2">
      <c r="A52" s="4">
        <v>15</v>
      </c>
      <c r="B52" s="4" t="s">
        <v>2524</v>
      </c>
      <c r="C52" s="4">
        <v>0</v>
      </c>
      <c r="D52" s="4" t="s">
        <v>3437</v>
      </c>
      <c r="E52" s="4" t="s">
        <v>88</v>
      </c>
      <c r="F52" s="4" t="s">
        <v>32</v>
      </c>
      <c r="G52" s="4" t="s">
        <v>33</v>
      </c>
      <c r="H52" s="4">
        <v>1</v>
      </c>
      <c r="I52" s="4" t="s">
        <v>47</v>
      </c>
      <c r="J52" s="4" t="s">
        <v>48</v>
      </c>
      <c r="K52" s="4" t="s">
        <v>89</v>
      </c>
      <c r="L52" s="4" t="s">
        <v>4316</v>
      </c>
      <c r="M52" s="4" t="s">
        <v>37</v>
      </c>
      <c r="N52" s="4" t="s">
        <v>44</v>
      </c>
      <c r="O52" s="4" t="s">
        <v>85</v>
      </c>
      <c r="P52" s="4" t="s">
        <v>4812</v>
      </c>
      <c r="Q52" s="4" t="s">
        <v>86</v>
      </c>
      <c r="R52" s="4" t="s">
        <v>40</v>
      </c>
      <c r="S52" s="4" t="s">
        <v>89</v>
      </c>
      <c r="T52" s="4">
        <v>2</v>
      </c>
      <c r="U52" s="4" t="s">
        <v>77</v>
      </c>
      <c r="V52" s="4">
        <v>1</v>
      </c>
      <c r="W52" s="4"/>
      <c r="X52" s="4">
        <v>226</v>
      </c>
      <c r="Y52" s="4"/>
      <c r="Z52" s="4">
        <v>10</v>
      </c>
      <c r="AA52" s="4">
        <v>15</v>
      </c>
    </row>
    <row r="53" spans="1:27" x14ac:dyDescent="0.2">
      <c r="A53" s="4">
        <v>493</v>
      </c>
      <c r="B53" s="4" t="s">
        <v>3002</v>
      </c>
      <c r="C53" s="4">
        <v>0</v>
      </c>
      <c r="D53" s="4" t="s">
        <v>3438</v>
      </c>
      <c r="E53" s="4" t="s">
        <v>1495</v>
      </c>
      <c r="F53" s="4" t="s">
        <v>32</v>
      </c>
      <c r="G53" s="4" t="s">
        <v>33</v>
      </c>
      <c r="H53" s="4">
        <v>1</v>
      </c>
      <c r="I53" s="4" t="s">
        <v>34</v>
      </c>
      <c r="J53" s="4" t="s">
        <v>35</v>
      </c>
      <c r="K53" s="4" t="s">
        <v>1496</v>
      </c>
      <c r="L53" s="4" t="s">
        <v>4317</v>
      </c>
      <c r="M53" s="4" t="s">
        <v>1490</v>
      </c>
      <c r="N53" s="4" t="s">
        <v>1497</v>
      </c>
      <c r="O53" s="4" t="s">
        <v>1498</v>
      </c>
      <c r="P53" s="4" t="s">
        <v>4813</v>
      </c>
      <c r="Q53" s="4" t="s">
        <v>1499</v>
      </c>
      <c r="R53" s="4" t="s">
        <v>1494</v>
      </c>
      <c r="S53" s="4" t="s">
        <v>1498</v>
      </c>
      <c r="T53" s="4">
        <v>1</v>
      </c>
      <c r="U53" s="4" t="s">
        <v>41</v>
      </c>
      <c r="V53" s="4" t="s">
        <v>78</v>
      </c>
      <c r="W53" s="4" t="s">
        <v>78</v>
      </c>
      <c r="X53" s="4">
        <v>1122</v>
      </c>
      <c r="Y53" s="4">
        <v>30</v>
      </c>
      <c r="Z53" s="4">
        <v>38</v>
      </c>
      <c r="AA53" s="4">
        <v>493</v>
      </c>
    </row>
    <row r="54" spans="1:27" x14ac:dyDescent="0.2">
      <c r="A54" s="4">
        <v>810</v>
      </c>
      <c r="B54" s="4" t="s">
        <v>3319</v>
      </c>
      <c r="C54" s="4">
        <v>0</v>
      </c>
      <c r="D54" s="4" t="s">
        <v>3439</v>
      </c>
      <c r="E54" s="4" t="s">
        <v>2283</v>
      </c>
      <c r="F54" s="4" t="s">
        <v>32</v>
      </c>
      <c r="G54" s="4" t="s">
        <v>33</v>
      </c>
      <c r="H54" s="4">
        <v>1</v>
      </c>
      <c r="I54" s="4" t="s">
        <v>34</v>
      </c>
      <c r="J54" s="4" t="s">
        <v>35</v>
      </c>
      <c r="K54" s="4" t="s">
        <v>2284</v>
      </c>
      <c r="L54" s="4" t="s">
        <v>4318</v>
      </c>
      <c r="M54" s="4" t="s">
        <v>967</v>
      </c>
      <c r="N54" s="4" t="s">
        <v>2280</v>
      </c>
      <c r="O54" s="4" t="s">
        <v>2281</v>
      </c>
      <c r="P54" s="4" t="s">
        <v>4814</v>
      </c>
      <c r="Q54" s="4" t="s">
        <v>2282</v>
      </c>
      <c r="R54" s="4" t="s">
        <v>2272</v>
      </c>
      <c r="S54" s="4" t="s">
        <v>2281</v>
      </c>
      <c r="T54" s="4">
        <v>1</v>
      </c>
      <c r="U54" s="4" t="s">
        <v>41</v>
      </c>
      <c r="V54" s="4" t="s">
        <v>78</v>
      </c>
      <c r="W54" s="4" t="s">
        <v>78</v>
      </c>
      <c r="X54" s="4">
        <v>450</v>
      </c>
      <c r="Y54" s="4">
        <v>6</v>
      </c>
      <c r="Z54" s="4">
        <v>18</v>
      </c>
      <c r="AA54" s="4">
        <v>810</v>
      </c>
    </row>
    <row r="55" spans="1:27" x14ac:dyDescent="0.2">
      <c r="A55" s="4">
        <v>848</v>
      </c>
      <c r="B55" s="4" t="s">
        <v>3357</v>
      </c>
      <c r="C55" s="4">
        <v>0</v>
      </c>
      <c r="D55" s="4" t="s">
        <v>3440</v>
      </c>
      <c r="E55" s="4" t="s">
        <v>1892</v>
      </c>
      <c r="F55" s="4" t="s">
        <v>32</v>
      </c>
      <c r="G55" s="4" t="s">
        <v>33</v>
      </c>
      <c r="H55" s="4">
        <v>1</v>
      </c>
      <c r="I55" s="4" t="s">
        <v>34</v>
      </c>
      <c r="J55" s="4" t="s">
        <v>35</v>
      </c>
      <c r="K55" s="4" t="s">
        <v>220</v>
      </c>
      <c r="L55" s="4" t="s">
        <v>4319</v>
      </c>
      <c r="M55" s="4" t="s">
        <v>967</v>
      </c>
      <c r="N55" s="4" t="s">
        <v>2396</v>
      </c>
      <c r="O55" s="4" t="s">
        <v>2397</v>
      </c>
      <c r="P55" s="4" t="s">
        <v>4815</v>
      </c>
      <c r="Q55" s="4" t="s">
        <v>2398</v>
      </c>
      <c r="R55" s="4" t="s">
        <v>2272</v>
      </c>
      <c r="S55" s="4" t="s">
        <v>2397</v>
      </c>
      <c r="T55" s="4">
        <v>1</v>
      </c>
      <c r="U55" s="4" t="s">
        <v>41</v>
      </c>
      <c r="V55" s="4"/>
      <c r="W55" s="4"/>
      <c r="X55" s="4">
        <v>850</v>
      </c>
      <c r="Y55" s="4"/>
      <c r="Z55" s="4">
        <v>28</v>
      </c>
      <c r="AA55" s="4">
        <v>848</v>
      </c>
    </row>
    <row r="56" spans="1:27" x14ac:dyDescent="0.2">
      <c r="A56" s="4">
        <v>824</v>
      </c>
      <c r="B56" s="4" t="s">
        <v>3333</v>
      </c>
      <c r="C56" s="4">
        <v>0</v>
      </c>
      <c r="D56" s="4" t="s">
        <v>3441</v>
      </c>
      <c r="E56" s="4" t="s">
        <v>1717</v>
      </c>
      <c r="F56" s="4" t="s">
        <v>32</v>
      </c>
      <c r="G56" s="4" t="s">
        <v>33</v>
      </c>
      <c r="H56" s="4">
        <v>1</v>
      </c>
      <c r="I56" s="4" t="s">
        <v>34</v>
      </c>
      <c r="J56" s="4" t="s">
        <v>35</v>
      </c>
      <c r="K56" s="4" t="s">
        <v>2322</v>
      </c>
      <c r="L56" s="4" t="s">
        <v>4320</v>
      </c>
      <c r="M56" s="4" t="s">
        <v>967</v>
      </c>
      <c r="N56" s="4" t="s">
        <v>411</v>
      </c>
      <c r="O56" s="4" t="s">
        <v>2323</v>
      </c>
      <c r="P56" s="4" t="s">
        <v>4816</v>
      </c>
      <c r="Q56" s="4" t="s">
        <v>2317</v>
      </c>
      <c r="R56" s="4" t="s">
        <v>2272</v>
      </c>
      <c r="S56" s="4" t="s">
        <v>2323</v>
      </c>
      <c r="T56" s="4">
        <v>1</v>
      </c>
      <c r="U56" s="4" t="s">
        <v>41</v>
      </c>
      <c r="V56" s="4">
        <v>1</v>
      </c>
      <c r="W56" s="4">
        <v>2015</v>
      </c>
      <c r="X56" s="4">
        <v>423</v>
      </c>
      <c r="Y56" s="4">
        <v>3</v>
      </c>
      <c r="Z56" s="4">
        <v>13</v>
      </c>
      <c r="AA56" s="4">
        <v>824</v>
      </c>
    </row>
    <row r="57" spans="1:27" x14ac:dyDescent="0.2">
      <c r="A57" s="4">
        <v>832</v>
      </c>
      <c r="B57" s="4" t="s">
        <v>3341</v>
      </c>
      <c r="C57" s="4">
        <v>0</v>
      </c>
      <c r="D57" s="4" t="s">
        <v>3442</v>
      </c>
      <c r="E57" s="4" t="s">
        <v>2344</v>
      </c>
      <c r="F57" s="4" t="s">
        <v>32</v>
      </c>
      <c r="G57" s="4" t="s">
        <v>33</v>
      </c>
      <c r="H57" s="4">
        <v>1</v>
      </c>
      <c r="I57" s="4" t="s">
        <v>34</v>
      </c>
      <c r="J57" s="4" t="s">
        <v>35</v>
      </c>
      <c r="K57" s="4" t="s">
        <v>2345</v>
      </c>
      <c r="L57" s="4" t="s">
        <v>4321</v>
      </c>
      <c r="M57" s="4" t="s">
        <v>967</v>
      </c>
      <c r="N57" s="4" t="s">
        <v>2328</v>
      </c>
      <c r="O57" s="4" t="s">
        <v>2328</v>
      </c>
      <c r="P57" s="4" t="s">
        <v>4817</v>
      </c>
      <c r="Q57" s="4" t="s">
        <v>2329</v>
      </c>
      <c r="R57" s="4" t="s">
        <v>2272</v>
      </c>
      <c r="S57" s="4" t="s">
        <v>2328</v>
      </c>
      <c r="T57" s="4">
        <v>1</v>
      </c>
      <c r="U57" s="4" t="s">
        <v>41</v>
      </c>
      <c r="V57" s="4">
        <v>1</v>
      </c>
      <c r="W57" s="4">
        <v>2016</v>
      </c>
      <c r="X57" s="4">
        <v>893</v>
      </c>
      <c r="Y57" s="4">
        <v>6</v>
      </c>
      <c r="Z57" s="4">
        <v>27</v>
      </c>
      <c r="AA57" s="4">
        <v>832</v>
      </c>
    </row>
    <row r="58" spans="1:27" x14ac:dyDescent="0.2">
      <c r="A58" s="4">
        <v>814</v>
      </c>
      <c r="B58" s="4" t="s">
        <v>3323</v>
      </c>
      <c r="C58" s="4">
        <v>0</v>
      </c>
      <c r="D58" s="4" t="s">
        <v>3443</v>
      </c>
      <c r="E58" s="4" t="s">
        <v>2294</v>
      </c>
      <c r="F58" s="4" t="s">
        <v>32</v>
      </c>
      <c r="G58" s="4" t="s">
        <v>33</v>
      </c>
      <c r="H58" s="4">
        <v>1</v>
      </c>
      <c r="I58" s="4" t="s">
        <v>34</v>
      </c>
      <c r="J58" s="4" t="s">
        <v>35</v>
      </c>
      <c r="K58" s="4" t="s">
        <v>2295</v>
      </c>
      <c r="L58" s="4" t="s">
        <v>4322</v>
      </c>
      <c r="M58" s="4" t="s">
        <v>967</v>
      </c>
      <c r="N58" s="4" t="s">
        <v>2275</v>
      </c>
      <c r="O58" s="4" t="s">
        <v>2296</v>
      </c>
      <c r="P58" s="4" t="s">
        <v>4818</v>
      </c>
      <c r="Q58" s="4" t="s">
        <v>2277</v>
      </c>
      <c r="R58" s="4" t="s">
        <v>2272</v>
      </c>
      <c r="S58" s="4" t="s">
        <v>2296</v>
      </c>
      <c r="T58" s="4">
        <v>1</v>
      </c>
      <c r="U58" s="4" t="s">
        <v>41</v>
      </c>
      <c r="V58" s="4">
        <v>1</v>
      </c>
      <c r="W58" s="4">
        <v>2017</v>
      </c>
      <c r="X58" s="4">
        <v>138</v>
      </c>
      <c r="Y58" s="4">
        <v>2</v>
      </c>
      <c r="Z58" s="4">
        <v>6</v>
      </c>
      <c r="AA58" s="4">
        <v>814</v>
      </c>
    </row>
    <row r="59" spans="1:27" x14ac:dyDescent="0.2">
      <c r="A59" s="4">
        <v>835</v>
      </c>
      <c r="B59" s="4" t="s">
        <v>3344</v>
      </c>
      <c r="C59" s="4">
        <v>0</v>
      </c>
      <c r="D59" s="4" t="s">
        <v>3444</v>
      </c>
      <c r="E59" s="4" t="s">
        <v>2352</v>
      </c>
      <c r="F59" s="4" t="s">
        <v>32</v>
      </c>
      <c r="G59" s="4" t="s">
        <v>33</v>
      </c>
      <c r="H59" s="4">
        <v>1</v>
      </c>
      <c r="I59" s="4" t="s">
        <v>34</v>
      </c>
      <c r="J59" s="4" t="s">
        <v>35</v>
      </c>
      <c r="K59" s="4" t="s">
        <v>2353</v>
      </c>
      <c r="L59" s="4" t="s">
        <v>4323</v>
      </c>
      <c r="M59" s="4" t="s">
        <v>967</v>
      </c>
      <c r="N59" s="4" t="s">
        <v>2348</v>
      </c>
      <c r="O59" s="4" t="s">
        <v>2354</v>
      </c>
      <c r="P59" s="4" t="s">
        <v>4819</v>
      </c>
      <c r="Q59" s="4" t="s">
        <v>2349</v>
      </c>
      <c r="R59" s="4" t="s">
        <v>2272</v>
      </c>
      <c r="S59" s="4" t="s">
        <v>2354</v>
      </c>
      <c r="T59" s="4">
        <v>1</v>
      </c>
      <c r="U59" s="4" t="s">
        <v>41</v>
      </c>
      <c r="V59" s="4">
        <v>1</v>
      </c>
      <c r="W59" s="4">
        <v>2015</v>
      </c>
      <c r="X59" s="4">
        <v>263</v>
      </c>
      <c r="Y59" s="4">
        <v>3</v>
      </c>
      <c r="Z59" s="4">
        <v>11</v>
      </c>
      <c r="AA59" s="4">
        <v>835</v>
      </c>
    </row>
    <row r="60" spans="1:27" x14ac:dyDescent="0.2">
      <c r="A60" s="4">
        <v>262</v>
      </c>
      <c r="B60" s="4" t="s">
        <v>2771</v>
      </c>
      <c r="C60" s="4">
        <v>0</v>
      </c>
      <c r="D60" s="4" t="s">
        <v>3445</v>
      </c>
      <c r="E60" s="4" t="s">
        <v>497</v>
      </c>
      <c r="F60" s="4" t="s">
        <v>32</v>
      </c>
      <c r="G60" s="4" t="s">
        <v>33</v>
      </c>
      <c r="H60" s="4">
        <v>1</v>
      </c>
      <c r="I60" s="4" t="s">
        <v>34</v>
      </c>
      <c r="J60" s="4" t="s">
        <v>35</v>
      </c>
      <c r="K60" s="4" t="s">
        <v>871</v>
      </c>
      <c r="L60" s="4" t="s">
        <v>4324</v>
      </c>
      <c r="M60" s="4" t="s">
        <v>866</v>
      </c>
      <c r="N60" s="4" t="s">
        <v>866</v>
      </c>
      <c r="O60" s="4" t="s">
        <v>866</v>
      </c>
      <c r="P60" s="4" t="s">
        <v>4820</v>
      </c>
      <c r="Q60" s="4" t="s">
        <v>867</v>
      </c>
      <c r="R60" s="4" t="s">
        <v>868</v>
      </c>
      <c r="S60" s="4" t="s">
        <v>866</v>
      </c>
      <c r="T60" s="4">
        <v>1</v>
      </c>
      <c r="U60" s="4" t="s">
        <v>41</v>
      </c>
      <c r="V60" s="4" t="s">
        <v>78</v>
      </c>
      <c r="W60" s="4" t="s">
        <v>78</v>
      </c>
      <c r="X60" s="4">
        <v>2619</v>
      </c>
      <c r="Y60" s="4">
        <v>32</v>
      </c>
      <c r="Z60" s="4">
        <v>90</v>
      </c>
      <c r="AA60" s="4">
        <v>262</v>
      </c>
    </row>
    <row r="61" spans="1:27" x14ac:dyDescent="0.2">
      <c r="A61" s="4">
        <v>266</v>
      </c>
      <c r="B61" s="4" t="s">
        <v>2775</v>
      </c>
      <c r="C61" s="4">
        <v>0</v>
      </c>
      <c r="D61" s="4" t="s">
        <v>3446</v>
      </c>
      <c r="E61" s="4" t="s">
        <v>880</v>
      </c>
      <c r="F61" s="4" t="s">
        <v>32</v>
      </c>
      <c r="G61" s="4" t="s">
        <v>33</v>
      </c>
      <c r="H61" s="4">
        <v>1</v>
      </c>
      <c r="I61" s="4" t="s">
        <v>34</v>
      </c>
      <c r="J61" s="4" t="s">
        <v>35</v>
      </c>
      <c r="K61" s="4" t="s">
        <v>881</v>
      </c>
      <c r="L61" s="4" t="s">
        <v>4325</v>
      </c>
      <c r="M61" s="4" t="s">
        <v>866</v>
      </c>
      <c r="N61" s="4" t="s">
        <v>872</v>
      </c>
      <c r="O61" s="4" t="s">
        <v>876</v>
      </c>
      <c r="P61" s="4" t="s">
        <v>4821</v>
      </c>
      <c r="Q61" s="4" t="s">
        <v>874</v>
      </c>
      <c r="R61" s="4" t="s">
        <v>868</v>
      </c>
      <c r="S61" s="4" t="s">
        <v>876</v>
      </c>
      <c r="T61" s="4">
        <v>1</v>
      </c>
      <c r="U61" s="4" t="s">
        <v>41</v>
      </c>
      <c r="V61" s="4" t="s">
        <v>78</v>
      </c>
      <c r="W61" s="4" t="s">
        <v>78</v>
      </c>
      <c r="X61" s="4">
        <v>1330</v>
      </c>
      <c r="Y61" s="4">
        <v>27</v>
      </c>
      <c r="Z61" s="4">
        <v>45</v>
      </c>
      <c r="AA61" s="4">
        <v>266</v>
      </c>
    </row>
    <row r="62" spans="1:27" x14ac:dyDescent="0.2">
      <c r="A62" s="4">
        <v>265</v>
      </c>
      <c r="B62" s="4" t="s">
        <v>2774</v>
      </c>
      <c r="C62" s="4">
        <v>0</v>
      </c>
      <c r="D62" s="4" t="s">
        <v>3447</v>
      </c>
      <c r="E62" s="4" t="s">
        <v>878</v>
      </c>
      <c r="F62" s="4" t="s">
        <v>32</v>
      </c>
      <c r="G62" s="4" t="s">
        <v>33</v>
      </c>
      <c r="H62" s="4">
        <v>1</v>
      </c>
      <c r="I62" s="4" t="s">
        <v>34</v>
      </c>
      <c r="J62" s="4" t="s">
        <v>35</v>
      </c>
      <c r="K62" s="4" t="s">
        <v>879</v>
      </c>
      <c r="L62" s="4" t="s">
        <v>4325</v>
      </c>
      <c r="M62" s="4" t="s">
        <v>866</v>
      </c>
      <c r="N62" s="4" t="s">
        <v>872</v>
      </c>
      <c r="O62" s="4" t="s">
        <v>876</v>
      </c>
      <c r="P62" s="4" t="s">
        <v>4821</v>
      </c>
      <c r="Q62" s="4" t="s">
        <v>874</v>
      </c>
      <c r="R62" s="4" t="s">
        <v>868</v>
      </c>
      <c r="S62" s="4" t="s">
        <v>876</v>
      </c>
      <c r="T62" s="4">
        <v>1</v>
      </c>
      <c r="U62" s="4" t="s">
        <v>41</v>
      </c>
      <c r="V62" s="4">
        <v>1</v>
      </c>
      <c r="W62" s="4">
        <v>2015</v>
      </c>
      <c r="X62" s="4">
        <v>336</v>
      </c>
      <c r="Y62" s="4">
        <v>4</v>
      </c>
      <c r="Z62" s="4">
        <v>11</v>
      </c>
      <c r="AA62" s="4">
        <v>265</v>
      </c>
    </row>
    <row r="63" spans="1:27" x14ac:dyDescent="0.2">
      <c r="A63" s="4">
        <v>264</v>
      </c>
      <c r="B63" s="4" t="s">
        <v>2773</v>
      </c>
      <c r="C63" s="4">
        <v>0</v>
      </c>
      <c r="D63" s="4" t="s">
        <v>3448</v>
      </c>
      <c r="E63" s="4" t="s">
        <v>752</v>
      </c>
      <c r="F63" s="4" t="s">
        <v>32</v>
      </c>
      <c r="G63" s="4" t="s">
        <v>33</v>
      </c>
      <c r="H63" s="4">
        <v>1</v>
      </c>
      <c r="I63" s="4" t="s">
        <v>34</v>
      </c>
      <c r="J63" s="4" t="s">
        <v>35</v>
      </c>
      <c r="K63" s="4" t="s">
        <v>875</v>
      </c>
      <c r="L63" s="4" t="s">
        <v>4325</v>
      </c>
      <c r="M63" s="4" t="s">
        <v>866</v>
      </c>
      <c r="N63" s="4" t="s">
        <v>872</v>
      </c>
      <c r="O63" s="4" t="s">
        <v>876</v>
      </c>
      <c r="P63" s="4" t="s">
        <v>4821</v>
      </c>
      <c r="Q63" s="4" t="s">
        <v>874</v>
      </c>
      <c r="R63" s="4" t="s">
        <v>868</v>
      </c>
      <c r="S63" s="4" t="s">
        <v>877</v>
      </c>
      <c r="T63" s="4">
        <v>1</v>
      </c>
      <c r="U63" s="4" t="s">
        <v>41</v>
      </c>
      <c r="V63" s="4" t="s">
        <v>78</v>
      </c>
      <c r="W63" s="4" t="s">
        <v>78</v>
      </c>
      <c r="X63" s="4">
        <v>556</v>
      </c>
      <c r="Y63" s="4">
        <v>9</v>
      </c>
      <c r="Z63" s="4">
        <v>20</v>
      </c>
      <c r="AA63" s="4">
        <v>264</v>
      </c>
    </row>
    <row r="64" spans="1:27" x14ac:dyDescent="0.2">
      <c r="A64" s="4">
        <v>261</v>
      </c>
      <c r="B64" s="4" t="s">
        <v>2770</v>
      </c>
      <c r="C64" s="4">
        <v>0</v>
      </c>
      <c r="D64" s="4" t="s">
        <v>3449</v>
      </c>
      <c r="E64" s="4" t="s">
        <v>869</v>
      </c>
      <c r="F64" s="4" t="s">
        <v>32</v>
      </c>
      <c r="G64" s="4" t="s">
        <v>33</v>
      </c>
      <c r="H64" s="4">
        <v>1</v>
      </c>
      <c r="I64" s="4" t="s">
        <v>34</v>
      </c>
      <c r="J64" s="4" t="s">
        <v>35</v>
      </c>
      <c r="K64" s="4" t="s">
        <v>870</v>
      </c>
      <c r="L64" s="4" t="s">
        <v>4324</v>
      </c>
      <c r="M64" s="4" t="s">
        <v>866</v>
      </c>
      <c r="N64" s="4" t="s">
        <v>866</v>
      </c>
      <c r="O64" s="4" t="s">
        <v>866</v>
      </c>
      <c r="P64" s="4" t="s">
        <v>4820</v>
      </c>
      <c r="Q64" s="4" t="s">
        <v>867</v>
      </c>
      <c r="R64" s="4" t="s">
        <v>868</v>
      </c>
      <c r="S64" s="4" t="s">
        <v>63</v>
      </c>
      <c r="T64" s="4">
        <v>1</v>
      </c>
      <c r="U64" s="4" t="s">
        <v>41</v>
      </c>
      <c r="V64" s="4" t="s">
        <v>78</v>
      </c>
      <c r="W64" s="4" t="s">
        <v>78</v>
      </c>
      <c r="X64" s="4">
        <v>2021</v>
      </c>
      <c r="Y64" s="4">
        <v>23</v>
      </c>
      <c r="Z64" s="4">
        <v>70</v>
      </c>
      <c r="AA64" s="4">
        <v>261</v>
      </c>
    </row>
    <row r="65" spans="1:27" x14ac:dyDescent="0.2">
      <c r="A65" s="4">
        <v>248</v>
      </c>
      <c r="B65" s="4" t="s">
        <v>2757</v>
      </c>
      <c r="C65" s="4">
        <v>0</v>
      </c>
      <c r="D65" s="4" t="s">
        <v>3450</v>
      </c>
      <c r="E65" s="4" t="s">
        <v>828</v>
      </c>
      <c r="F65" s="4" t="s">
        <v>32</v>
      </c>
      <c r="G65" s="4" t="s">
        <v>33</v>
      </c>
      <c r="H65" s="4">
        <v>1</v>
      </c>
      <c r="I65" s="4" t="s">
        <v>34</v>
      </c>
      <c r="J65" s="4" t="s">
        <v>35</v>
      </c>
      <c r="K65" s="4" t="s">
        <v>829</v>
      </c>
      <c r="L65" s="4" t="s">
        <v>4326</v>
      </c>
      <c r="M65" s="4" t="s">
        <v>757</v>
      </c>
      <c r="N65" s="4" t="s">
        <v>820</v>
      </c>
      <c r="O65" s="4" t="s">
        <v>820</v>
      </c>
      <c r="P65" s="4" t="s">
        <v>4822</v>
      </c>
      <c r="Q65" s="4" t="s">
        <v>822</v>
      </c>
      <c r="R65" s="4" t="s">
        <v>760</v>
      </c>
      <c r="S65" s="4" t="s">
        <v>820</v>
      </c>
      <c r="T65" s="4">
        <v>1</v>
      </c>
      <c r="U65" s="4" t="s">
        <v>41</v>
      </c>
      <c r="V65" s="4" t="s">
        <v>78</v>
      </c>
      <c r="W65" s="4" t="s">
        <v>78</v>
      </c>
      <c r="X65" s="4">
        <v>164</v>
      </c>
      <c r="Y65" s="4">
        <v>2</v>
      </c>
      <c r="Z65" s="4">
        <v>10</v>
      </c>
      <c r="AA65" s="4">
        <v>248</v>
      </c>
    </row>
    <row r="66" spans="1:27" x14ac:dyDescent="0.2">
      <c r="A66" s="4">
        <v>271</v>
      </c>
      <c r="B66" s="4" t="s">
        <v>2780</v>
      </c>
      <c r="C66" s="4">
        <v>0</v>
      </c>
      <c r="D66" s="4" t="s">
        <v>3451</v>
      </c>
      <c r="E66" s="4" t="s">
        <v>893</v>
      </c>
      <c r="F66" s="4" t="s">
        <v>32</v>
      </c>
      <c r="G66" s="4" t="s">
        <v>33</v>
      </c>
      <c r="H66" s="4">
        <v>1</v>
      </c>
      <c r="I66" s="4" t="s">
        <v>34</v>
      </c>
      <c r="J66" s="4" t="s">
        <v>35</v>
      </c>
      <c r="K66" s="4" t="s">
        <v>894</v>
      </c>
      <c r="L66" s="4" t="s">
        <v>4327</v>
      </c>
      <c r="M66" s="4" t="s">
        <v>866</v>
      </c>
      <c r="N66" s="4" t="s">
        <v>892</v>
      </c>
      <c r="O66" s="4" t="s">
        <v>895</v>
      </c>
      <c r="P66" s="4" t="s">
        <v>4823</v>
      </c>
      <c r="Q66" s="4" t="s">
        <v>889</v>
      </c>
      <c r="R66" s="4" t="s">
        <v>868</v>
      </c>
      <c r="S66" s="4" t="s">
        <v>895</v>
      </c>
      <c r="T66" s="4">
        <v>1</v>
      </c>
      <c r="U66" s="4" t="s">
        <v>41</v>
      </c>
      <c r="V66" s="4">
        <v>1</v>
      </c>
      <c r="W66" s="4">
        <v>2016</v>
      </c>
      <c r="X66" s="4">
        <v>84</v>
      </c>
      <c r="Y66" s="4">
        <v>4</v>
      </c>
      <c r="Z66" s="4">
        <v>6</v>
      </c>
      <c r="AA66" s="4">
        <v>271</v>
      </c>
    </row>
    <row r="67" spans="1:27" x14ac:dyDescent="0.2">
      <c r="A67" s="4">
        <v>268</v>
      </c>
      <c r="B67" s="4" t="s">
        <v>2777</v>
      </c>
      <c r="C67" s="4">
        <v>0</v>
      </c>
      <c r="D67" s="4" t="s">
        <v>3452</v>
      </c>
      <c r="E67" s="4" t="s">
        <v>218</v>
      </c>
      <c r="F67" s="4" t="s">
        <v>32</v>
      </c>
      <c r="G67" s="4" t="s">
        <v>33</v>
      </c>
      <c r="H67" s="4">
        <v>1</v>
      </c>
      <c r="I67" s="4" t="s">
        <v>34</v>
      </c>
      <c r="J67" s="4" t="s">
        <v>35</v>
      </c>
      <c r="K67" s="4" t="s">
        <v>884</v>
      </c>
      <c r="L67" s="4" t="s">
        <v>4325</v>
      </c>
      <c r="M67" s="4" t="s">
        <v>866</v>
      </c>
      <c r="N67" s="4" t="s">
        <v>872</v>
      </c>
      <c r="O67" s="4" t="s">
        <v>876</v>
      </c>
      <c r="P67" s="4" t="s">
        <v>4821</v>
      </c>
      <c r="Q67" s="4" t="s">
        <v>874</v>
      </c>
      <c r="R67" s="4" t="s">
        <v>868</v>
      </c>
      <c r="S67" s="4" t="s">
        <v>876</v>
      </c>
      <c r="T67" s="4">
        <v>1</v>
      </c>
      <c r="U67" s="4" t="s">
        <v>41</v>
      </c>
      <c r="V67" s="4" t="s">
        <v>78</v>
      </c>
      <c r="W67" s="4" t="s">
        <v>78</v>
      </c>
      <c r="X67" s="4">
        <v>1953</v>
      </c>
      <c r="Y67" s="4">
        <v>30</v>
      </c>
      <c r="Z67" s="4">
        <v>62</v>
      </c>
      <c r="AA67" s="4">
        <v>268</v>
      </c>
    </row>
    <row r="68" spans="1:27" x14ac:dyDescent="0.2">
      <c r="A68" s="4">
        <v>267</v>
      </c>
      <c r="B68" s="4" t="s">
        <v>2776</v>
      </c>
      <c r="C68" s="4">
        <v>0</v>
      </c>
      <c r="D68" s="4" t="s">
        <v>3453</v>
      </c>
      <c r="E68" s="4" t="s">
        <v>882</v>
      </c>
      <c r="F68" s="4" t="s">
        <v>32</v>
      </c>
      <c r="G68" s="4" t="s">
        <v>33</v>
      </c>
      <c r="H68" s="4">
        <v>1</v>
      </c>
      <c r="I68" s="4" t="s">
        <v>34</v>
      </c>
      <c r="J68" s="4" t="s">
        <v>35</v>
      </c>
      <c r="K68" s="4" t="s">
        <v>883</v>
      </c>
      <c r="L68" s="4" t="s">
        <v>4325</v>
      </c>
      <c r="M68" s="4" t="s">
        <v>866</v>
      </c>
      <c r="N68" s="4" t="s">
        <v>872</v>
      </c>
      <c r="O68" s="4" t="s">
        <v>876</v>
      </c>
      <c r="P68" s="4" t="s">
        <v>4821</v>
      </c>
      <c r="Q68" s="4" t="s">
        <v>874</v>
      </c>
      <c r="R68" s="4" t="s">
        <v>868</v>
      </c>
      <c r="S68" s="4" t="s">
        <v>876</v>
      </c>
      <c r="T68" s="4">
        <v>1</v>
      </c>
      <c r="U68" s="4" t="s">
        <v>41</v>
      </c>
      <c r="V68" s="4" t="s">
        <v>78</v>
      </c>
      <c r="W68" s="4" t="s">
        <v>78</v>
      </c>
      <c r="X68" s="4">
        <v>1894</v>
      </c>
      <c r="Y68" s="4">
        <v>42</v>
      </c>
      <c r="Z68" s="4">
        <v>64</v>
      </c>
      <c r="AA68" s="4">
        <v>267</v>
      </c>
    </row>
    <row r="69" spans="1:27" x14ac:dyDescent="0.2">
      <c r="A69" s="4">
        <v>488</v>
      </c>
      <c r="B69" s="4" t="s">
        <v>2997</v>
      </c>
      <c r="C69" s="4">
        <v>0</v>
      </c>
      <c r="D69" s="4" t="s">
        <v>3454</v>
      </c>
      <c r="E69" s="4" t="s">
        <v>1478</v>
      </c>
      <c r="F69" s="4" t="s">
        <v>32</v>
      </c>
      <c r="G69" s="4" t="s">
        <v>33</v>
      </c>
      <c r="H69" s="4">
        <v>1</v>
      </c>
      <c r="I69" s="4" t="s">
        <v>34</v>
      </c>
      <c r="J69" s="4" t="s">
        <v>35</v>
      </c>
      <c r="K69" s="4" t="s">
        <v>1479</v>
      </c>
      <c r="L69" s="4" t="s">
        <v>4305</v>
      </c>
      <c r="M69" s="4" t="s">
        <v>1105</v>
      </c>
      <c r="N69" s="4" t="s">
        <v>1389</v>
      </c>
      <c r="O69" s="4" t="s">
        <v>1389</v>
      </c>
      <c r="P69" s="4" t="s">
        <v>4806</v>
      </c>
      <c r="Q69" s="4" t="s">
        <v>1390</v>
      </c>
      <c r="R69" s="4" t="s">
        <v>1109</v>
      </c>
      <c r="S69" s="4" t="s">
        <v>1389</v>
      </c>
      <c r="T69" s="4">
        <v>1</v>
      </c>
      <c r="U69" s="4" t="s">
        <v>41</v>
      </c>
      <c r="V69" s="4" t="s">
        <v>78</v>
      </c>
      <c r="W69" s="4" t="s">
        <v>78</v>
      </c>
      <c r="X69" s="4">
        <v>1495</v>
      </c>
      <c r="Y69" s="4">
        <v>8</v>
      </c>
      <c r="Z69" s="4">
        <v>50</v>
      </c>
      <c r="AA69" s="4">
        <v>488</v>
      </c>
    </row>
    <row r="70" spans="1:27" x14ac:dyDescent="0.2">
      <c r="A70" s="4">
        <v>342</v>
      </c>
      <c r="B70" s="4" t="s">
        <v>2851</v>
      </c>
      <c r="C70" s="4">
        <v>0</v>
      </c>
      <c r="D70" s="4" t="s">
        <v>3455</v>
      </c>
      <c r="E70" s="4" t="s">
        <v>1114</v>
      </c>
      <c r="F70" s="4" t="s">
        <v>32</v>
      </c>
      <c r="G70" s="4" t="s">
        <v>33</v>
      </c>
      <c r="H70" s="4">
        <v>1</v>
      </c>
      <c r="I70" s="4" t="s">
        <v>34</v>
      </c>
      <c r="J70" s="4" t="s">
        <v>35</v>
      </c>
      <c r="K70" s="4" t="s">
        <v>1115</v>
      </c>
      <c r="L70" s="4" t="s">
        <v>4328</v>
      </c>
      <c r="M70" s="4" t="s">
        <v>1105</v>
      </c>
      <c r="N70" s="4" t="s">
        <v>1106</v>
      </c>
      <c r="O70" s="4" t="s">
        <v>1116</v>
      </c>
      <c r="P70" s="4" t="s">
        <v>4622</v>
      </c>
      <c r="Q70" s="4" t="s">
        <v>1108</v>
      </c>
      <c r="R70" s="4" t="s">
        <v>1109</v>
      </c>
      <c r="S70" s="4" t="s">
        <v>1117</v>
      </c>
      <c r="T70" s="4">
        <v>1</v>
      </c>
      <c r="U70" s="4" t="s">
        <v>41</v>
      </c>
      <c r="V70" s="4" t="s">
        <v>78</v>
      </c>
      <c r="W70" s="4" t="s">
        <v>78</v>
      </c>
      <c r="X70" s="4">
        <v>1327</v>
      </c>
      <c r="Y70" s="4">
        <v>21</v>
      </c>
      <c r="Z70" s="4">
        <v>50</v>
      </c>
      <c r="AA70" s="4">
        <v>342</v>
      </c>
    </row>
    <row r="71" spans="1:27" x14ac:dyDescent="0.2">
      <c r="A71" s="4">
        <v>456</v>
      </c>
      <c r="B71" s="4" t="s">
        <v>2965</v>
      </c>
      <c r="C71" s="4">
        <v>0</v>
      </c>
      <c r="D71" s="4" t="s">
        <v>3456</v>
      </c>
      <c r="E71" s="4" t="s">
        <v>1404</v>
      </c>
      <c r="F71" s="4" t="s">
        <v>32</v>
      </c>
      <c r="G71" s="4" t="s">
        <v>33</v>
      </c>
      <c r="H71" s="4">
        <v>1</v>
      </c>
      <c r="I71" s="4" t="s">
        <v>34</v>
      </c>
      <c r="J71" s="4" t="s">
        <v>35</v>
      </c>
      <c r="K71" s="4" t="s">
        <v>1405</v>
      </c>
      <c r="L71" s="4" t="s">
        <v>4329</v>
      </c>
      <c r="M71" s="4" t="s">
        <v>1105</v>
      </c>
      <c r="N71" s="4" t="s">
        <v>1106</v>
      </c>
      <c r="O71" s="4" t="s">
        <v>1406</v>
      </c>
      <c r="P71" s="4" t="s">
        <v>4622</v>
      </c>
      <c r="Q71" s="4" t="s">
        <v>1108</v>
      </c>
      <c r="R71" s="4" t="s">
        <v>1109</v>
      </c>
      <c r="S71" s="4" t="s">
        <v>1406</v>
      </c>
      <c r="T71" s="4">
        <v>1</v>
      </c>
      <c r="U71" s="4" t="s">
        <v>41</v>
      </c>
      <c r="V71" s="4" t="s">
        <v>78</v>
      </c>
      <c r="W71" s="4" t="s">
        <v>78</v>
      </c>
      <c r="X71" s="4">
        <v>533</v>
      </c>
      <c r="Y71" s="4">
        <v>8</v>
      </c>
      <c r="Z71" s="4">
        <v>20</v>
      </c>
      <c r="AA71" s="4">
        <v>456</v>
      </c>
    </row>
    <row r="72" spans="1:27" x14ac:dyDescent="0.2">
      <c r="A72" s="4">
        <v>341</v>
      </c>
      <c r="B72" s="4" t="s">
        <v>2850</v>
      </c>
      <c r="C72" s="4">
        <v>0</v>
      </c>
      <c r="D72" s="4" t="s">
        <v>3457</v>
      </c>
      <c r="E72" s="4" t="s">
        <v>1111</v>
      </c>
      <c r="F72" s="4" t="s">
        <v>32</v>
      </c>
      <c r="G72" s="4" t="s">
        <v>33</v>
      </c>
      <c r="H72" s="4">
        <v>1</v>
      </c>
      <c r="I72" s="4" t="s">
        <v>34</v>
      </c>
      <c r="J72" s="4" t="s">
        <v>35</v>
      </c>
      <c r="K72" s="4" t="s">
        <v>1112</v>
      </c>
      <c r="L72" s="4" t="s">
        <v>4330</v>
      </c>
      <c r="M72" s="4" t="s">
        <v>1105</v>
      </c>
      <c r="N72" s="4" t="s">
        <v>1106</v>
      </c>
      <c r="O72" s="4" t="s">
        <v>1113</v>
      </c>
      <c r="P72" s="4" t="s">
        <v>4622</v>
      </c>
      <c r="Q72" s="4" t="s">
        <v>1108</v>
      </c>
      <c r="R72" s="4" t="s">
        <v>1109</v>
      </c>
      <c r="S72" s="4" t="s">
        <v>1113</v>
      </c>
      <c r="T72" s="4">
        <v>1</v>
      </c>
      <c r="U72" s="4" t="s">
        <v>41</v>
      </c>
      <c r="V72" s="4">
        <v>1</v>
      </c>
      <c r="W72" s="4">
        <v>2015</v>
      </c>
      <c r="X72" s="4">
        <v>363</v>
      </c>
      <c r="Y72" s="4">
        <v>8</v>
      </c>
      <c r="Z72" s="4">
        <v>15</v>
      </c>
      <c r="AA72" s="4">
        <v>341</v>
      </c>
    </row>
    <row r="73" spans="1:27" x14ac:dyDescent="0.2">
      <c r="A73" s="4">
        <v>358</v>
      </c>
      <c r="B73" s="4" t="s">
        <v>2867</v>
      </c>
      <c r="C73" s="4">
        <v>0</v>
      </c>
      <c r="D73" s="4" t="s">
        <v>3458</v>
      </c>
      <c r="E73" s="4" t="s">
        <v>1162</v>
      </c>
      <c r="F73" s="4" t="s">
        <v>32</v>
      </c>
      <c r="G73" s="4" t="s">
        <v>33</v>
      </c>
      <c r="H73" s="4">
        <v>1</v>
      </c>
      <c r="I73" s="4" t="s">
        <v>34</v>
      </c>
      <c r="J73" s="4" t="s">
        <v>35</v>
      </c>
      <c r="K73" s="4" t="s">
        <v>894</v>
      </c>
      <c r="L73" s="4" t="s">
        <v>4331</v>
      </c>
      <c r="M73" s="4" t="s">
        <v>1105</v>
      </c>
      <c r="N73" s="4" t="s">
        <v>1120</v>
      </c>
      <c r="O73" s="4" t="s">
        <v>1163</v>
      </c>
      <c r="P73" s="4" t="s">
        <v>4805</v>
      </c>
      <c r="Q73" s="4" t="s">
        <v>1122</v>
      </c>
      <c r="R73" s="4" t="s">
        <v>1109</v>
      </c>
      <c r="S73" s="4" t="s">
        <v>1163</v>
      </c>
      <c r="T73" s="4">
        <v>1</v>
      </c>
      <c r="U73" s="4" t="s">
        <v>41</v>
      </c>
      <c r="V73" s="4" t="s">
        <v>78</v>
      </c>
      <c r="W73" s="4" t="s">
        <v>78</v>
      </c>
      <c r="X73" s="4">
        <v>441</v>
      </c>
      <c r="Y73" s="4">
        <v>11</v>
      </c>
      <c r="Z73" s="4">
        <v>22</v>
      </c>
      <c r="AA73" s="4">
        <v>358</v>
      </c>
    </row>
    <row r="74" spans="1:27" x14ac:dyDescent="0.2">
      <c r="A74" s="4">
        <v>464</v>
      </c>
      <c r="B74" s="4" t="s">
        <v>2973</v>
      </c>
      <c r="C74" s="4">
        <v>0</v>
      </c>
      <c r="D74" s="4" t="s">
        <v>3459</v>
      </c>
      <c r="E74" s="4" t="s">
        <v>126</v>
      </c>
      <c r="F74" s="4" t="s">
        <v>32</v>
      </c>
      <c r="G74" s="4" t="s">
        <v>33</v>
      </c>
      <c r="H74" s="4">
        <v>1</v>
      </c>
      <c r="I74" s="4" t="s">
        <v>34</v>
      </c>
      <c r="J74" s="4" t="s">
        <v>35</v>
      </c>
      <c r="K74" s="4" t="s">
        <v>1425</v>
      </c>
      <c r="L74" s="4" t="s">
        <v>4332</v>
      </c>
      <c r="M74" s="4" t="s">
        <v>1105</v>
      </c>
      <c r="N74" s="4" t="s">
        <v>1196</v>
      </c>
      <c r="O74" s="4" t="s">
        <v>1426</v>
      </c>
      <c r="P74" s="4" t="s">
        <v>4804</v>
      </c>
      <c r="Q74" s="4" t="s">
        <v>1198</v>
      </c>
      <c r="R74" s="4" t="s">
        <v>1109</v>
      </c>
      <c r="S74" s="4" t="s">
        <v>1426</v>
      </c>
      <c r="T74" s="4">
        <v>1</v>
      </c>
      <c r="U74" s="4" t="s">
        <v>41</v>
      </c>
      <c r="V74" s="4" t="s">
        <v>78</v>
      </c>
      <c r="W74" s="4" t="s">
        <v>78</v>
      </c>
      <c r="X74" s="4">
        <v>91</v>
      </c>
      <c r="Y74" s="4">
        <v>1</v>
      </c>
      <c r="Z74" s="4">
        <v>5</v>
      </c>
      <c r="AA74" s="4">
        <v>464</v>
      </c>
    </row>
    <row r="75" spans="1:27" x14ac:dyDescent="0.2">
      <c r="A75" s="4">
        <v>372</v>
      </c>
      <c r="B75" s="4" t="s">
        <v>2881</v>
      </c>
      <c r="C75" s="4">
        <v>0</v>
      </c>
      <c r="D75" s="4" t="s">
        <v>3460</v>
      </c>
      <c r="E75" s="4" t="s">
        <v>555</v>
      </c>
      <c r="F75" s="4" t="s">
        <v>32</v>
      </c>
      <c r="G75" s="4" t="s">
        <v>33</v>
      </c>
      <c r="H75" s="4">
        <v>1</v>
      </c>
      <c r="I75" s="4" t="s">
        <v>34</v>
      </c>
      <c r="J75" s="4" t="s">
        <v>35</v>
      </c>
      <c r="K75" s="4" t="s">
        <v>1205</v>
      </c>
      <c r="L75" s="4" t="s">
        <v>4333</v>
      </c>
      <c r="M75" s="4" t="s">
        <v>1105</v>
      </c>
      <c r="N75" s="4" t="s">
        <v>1196</v>
      </c>
      <c r="O75" s="4" t="s">
        <v>1196</v>
      </c>
      <c r="P75" s="4" t="s">
        <v>4804</v>
      </c>
      <c r="Q75" s="4" t="s">
        <v>1198</v>
      </c>
      <c r="R75" s="4" t="s">
        <v>1109</v>
      </c>
      <c r="S75" s="4" t="s">
        <v>1196</v>
      </c>
      <c r="T75" s="4">
        <v>1</v>
      </c>
      <c r="U75" s="4" t="s">
        <v>41</v>
      </c>
      <c r="V75" s="4">
        <v>1</v>
      </c>
      <c r="W75" s="4">
        <v>2016</v>
      </c>
      <c r="X75" s="4">
        <v>111</v>
      </c>
      <c r="Y75" s="4">
        <v>2</v>
      </c>
      <c r="Z75" s="4">
        <v>6</v>
      </c>
      <c r="AA75" s="4">
        <v>372</v>
      </c>
    </row>
    <row r="76" spans="1:27" x14ac:dyDescent="0.2">
      <c r="A76" s="4">
        <v>366</v>
      </c>
      <c r="B76" s="4" t="s">
        <v>2875</v>
      </c>
      <c r="C76" s="4">
        <v>0</v>
      </c>
      <c r="D76" s="4" t="s">
        <v>3461</v>
      </c>
      <c r="E76" s="4" t="s">
        <v>114</v>
      </c>
      <c r="F76" s="4" t="s">
        <v>32</v>
      </c>
      <c r="G76" s="4" t="s">
        <v>33</v>
      </c>
      <c r="H76" s="4">
        <v>1</v>
      </c>
      <c r="I76" s="4" t="s">
        <v>34</v>
      </c>
      <c r="J76" s="4" t="s">
        <v>35</v>
      </c>
      <c r="K76" s="4" t="s">
        <v>1186</v>
      </c>
      <c r="L76" s="4" t="s">
        <v>4334</v>
      </c>
      <c r="M76" s="4" t="s">
        <v>1105</v>
      </c>
      <c r="N76" s="4" t="s">
        <v>960</v>
      </c>
      <c r="O76" s="4" t="s">
        <v>960</v>
      </c>
      <c r="P76" s="4" t="s">
        <v>4824</v>
      </c>
      <c r="Q76" s="4" t="s">
        <v>1176</v>
      </c>
      <c r="R76" s="4" t="s">
        <v>1109</v>
      </c>
      <c r="S76" s="4" t="s">
        <v>960</v>
      </c>
      <c r="T76" s="4">
        <v>1</v>
      </c>
      <c r="U76" s="4" t="s">
        <v>41</v>
      </c>
      <c r="V76" s="4" t="s">
        <v>78</v>
      </c>
      <c r="W76" s="4" t="s">
        <v>78</v>
      </c>
      <c r="X76" s="4">
        <v>101</v>
      </c>
      <c r="Y76" s="4">
        <v>5</v>
      </c>
      <c r="Z76" s="4">
        <v>8</v>
      </c>
      <c r="AA76" s="4">
        <v>366</v>
      </c>
    </row>
    <row r="77" spans="1:27" x14ac:dyDescent="0.2">
      <c r="A77" s="4">
        <v>255</v>
      </c>
      <c r="B77" s="4" t="s">
        <v>2764</v>
      </c>
      <c r="C77" s="4">
        <v>0</v>
      </c>
      <c r="D77" s="4" t="s">
        <v>3462</v>
      </c>
      <c r="E77" s="4" t="s">
        <v>849</v>
      </c>
      <c r="F77" s="4" t="s">
        <v>32</v>
      </c>
      <c r="G77" s="4" t="s">
        <v>33</v>
      </c>
      <c r="H77" s="4">
        <v>1</v>
      </c>
      <c r="I77" s="4" t="s">
        <v>34</v>
      </c>
      <c r="J77" s="4" t="s">
        <v>35</v>
      </c>
      <c r="K77" s="4" t="s">
        <v>850</v>
      </c>
      <c r="L77" s="4" t="s">
        <v>4335</v>
      </c>
      <c r="M77" s="4" t="s">
        <v>844</v>
      </c>
      <c r="N77" s="4" t="s">
        <v>844</v>
      </c>
      <c r="O77" s="4" t="s">
        <v>844</v>
      </c>
      <c r="P77" s="4" t="s">
        <v>4825</v>
      </c>
      <c r="Q77" s="4" t="s">
        <v>846</v>
      </c>
      <c r="R77" s="4" t="s">
        <v>847</v>
      </c>
      <c r="S77" s="4" t="s">
        <v>844</v>
      </c>
      <c r="T77" s="4">
        <v>1</v>
      </c>
      <c r="U77" s="4" t="s">
        <v>41</v>
      </c>
      <c r="V77" s="4" t="s">
        <v>78</v>
      </c>
      <c r="W77" s="4" t="s">
        <v>78</v>
      </c>
      <c r="X77" s="4">
        <v>691</v>
      </c>
      <c r="Y77" s="4">
        <v>20</v>
      </c>
      <c r="Z77" s="4">
        <v>32</v>
      </c>
      <c r="AA77" s="4">
        <v>255</v>
      </c>
    </row>
    <row r="78" spans="1:27" x14ac:dyDescent="0.2">
      <c r="A78" s="4">
        <v>494</v>
      </c>
      <c r="B78" s="4" t="s">
        <v>3003</v>
      </c>
      <c r="C78" s="4">
        <v>0</v>
      </c>
      <c r="D78" s="4" t="s">
        <v>3463</v>
      </c>
      <c r="E78" s="4" t="s">
        <v>1500</v>
      </c>
      <c r="F78" s="4" t="s">
        <v>32</v>
      </c>
      <c r="G78" s="4" t="s">
        <v>33</v>
      </c>
      <c r="H78" s="4">
        <v>1</v>
      </c>
      <c r="I78" s="4" t="s">
        <v>34</v>
      </c>
      <c r="J78" s="4" t="s">
        <v>35</v>
      </c>
      <c r="K78" s="4" t="s">
        <v>1501</v>
      </c>
      <c r="L78" s="4" t="s">
        <v>4336</v>
      </c>
      <c r="M78" s="4" t="s">
        <v>1490</v>
      </c>
      <c r="N78" s="4" t="s">
        <v>1502</v>
      </c>
      <c r="O78" s="4" t="s">
        <v>406</v>
      </c>
      <c r="P78" s="4" t="s">
        <v>4826</v>
      </c>
      <c r="Q78" s="4" t="s">
        <v>1503</v>
      </c>
      <c r="R78" s="4" t="s">
        <v>1494</v>
      </c>
      <c r="S78" s="4" t="s">
        <v>1504</v>
      </c>
      <c r="T78" s="4">
        <v>1</v>
      </c>
      <c r="U78" s="4" t="s">
        <v>41</v>
      </c>
      <c r="V78" s="4" t="s">
        <v>78</v>
      </c>
      <c r="W78" s="4" t="s">
        <v>78</v>
      </c>
      <c r="X78" s="4">
        <v>247</v>
      </c>
      <c r="Y78" s="4">
        <v>1</v>
      </c>
      <c r="Z78" s="4">
        <v>10</v>
      </c>
      <c r="AA78" s="4">
        <v>494</v>
      </c>
    </row>
    <row r="79" spans="1:27" x14ac:dyDescent="0.2">
      <c r="A79" s="4">
        <v>495</v>
      </c>
      <c r="B79" s="4" t="s">
        <v>3004</v>
      </c>
      <c r="C79" s="4">
        <v>0</v>
      </c>
      <c r="D79" s="4" t="s">
        <v>3464</v>
      </c>
      <c r="E79" s="4" t="s">
        <v>1505</v>
      </c>
      <c r="F79" s="4" t="s">
        <v>32</v>
      </c>
      <c r="G79" s="4" t="s">
        <v>33</v>
      </c>
      <c r="H79" s="4">
        <v>1</v>
      </c>
      <c r="I79" s="4" t="s">
        <v>34</v>
      </c>
      <c r="J79" s="4" t="s">
        <v>35</v>
      </c>
      <c r="K79" s="4" t="s">
        <v>1506</v>
      </c>
      <c r="L79" s="4" t="s">
        <v>4336</v>
      </c>
      <c r="M79" s="4" t="s">
        <v>1490</v>
      </c>
      <c r="N79" s="4" t="s">
        <v>1502</v>
      </c>
      <c r="O79" s="4" t="s">
        <v>406</v>
      </c>
      <c r="P79" s="4" t="s">
        <v>4826</v>
      </c>
      <c r="Q79" s="4" t="s">
        <v>1503</v>
      </c>
      <c r="R79" s="4" t="s">
        <v>1494</v>
      </c>
      <c r="S79" s="4" t="s">
        <v>138</v>
      </c>
      <c r="T79" s="4">
        <v>1</v>
      </c>
      <c r="U79" s="4" t="s">
        <v>41</v>
      </c>
      <c r="V79" s="4" t="s">
        <v>78</v>
      </c>
      <c r="W79" s="4" t="s">
        <v>78</v>
      </c>
      <c r="X79" s="4">
        <v>2211</v>
      </c>
      <c r="Y79" s="4">
        <v>93</v>
      </c>
      <c r="Z79" s="4">
        <v>70</v>
      </c>
      <c r="AA79" s="4">
        <v>495</v>
      </c>
    </row>
    <row r="80" spans="1:27" x14ac:dyDescent="0.2">
      <c r="A80" s="4">
        <v>496</v>
      </c>
      <c r="B80" s="4" t="s">
        <v>3005</v>
      </c>
      <c r="C80" s="4">
        <v>0</v>
      </c>
      <c r="D80" s="4" t="s">
        <v>3465</v>
      </c>
      <c r="E80" s="4" t="s">
        <v>1507</v>
      </c>
      <c r="F80" s="4" t="s">
        <v>32</v>
      </c>
      <c r="G80" s="4" t="s">
        <v>33</v>
      </c>
      <c r="H80" s="4">
        <v>1</v>
      </c>
      <c r="I80" s="4" t="s">
        <v>34</v>
      </c>
      <c r="J80" s="4" t="s">
        <v>35</v>
      </c>
      <c r="K80" s="4" t="s">
        <v>1508</v>
      </c>
      <c r="L80" s="4" t="s">
        <v>4337</v>
      </c>
      <c r="M80" s="4" t="s">
        <v>1490</v>
      </c>
      <c r="N80" s="4" t="s">
        <v>1502</v>
      </c>
      <c r="O80" s="4" t="s">
        <v>1509</v>
      </c>
      <c r="P80" s="4" t="s">
        <v>4826</v>
      </c>
      <c r="Q80" s="4" t="s">
        <v>1503</v>
      </c>
      <c r="R80" s="4" t="s">
        <v>1494</v>
      </c>
      <c r="S80" s="4" t="s">
        <v>1509</v>
      </c>
      <c r="T80" s="4">
        <v>1</v>
      </c>
      <c r="U80" s="4" t="s">
        <v>41</v>
      </c>
      <c r="V80" s="4" t="s">
        <v>78</v>
      </c>
      <c r="W80" s="4" t="s">
        <v>78</v>
      </c>
      <c r="X80" s="4">
        <v>1245</v>
      </c>
      <c r="Y80" s="4">
        <v>11</v>
      </c>
      <c r="Z80" s="4">
        <v>39</v>
      </c>
      <c r="AA80" s="4">
        <v>496</v>
      </c>
    </row>
    <row r="81" spans="1:27" x14ac:dyDescent="0.2">
      <c r="A81" s="4">
        <v>497</v>
      </c>
      <c r="B81" s="4" t="s">
        <v>3006</v>
      </c>
      <c r="C81" s="4">
        <v>0</v>
      </c>
      <c r="D81" s="4" t="s">
        <v>3466</v>
      </c>
      <c r="E81" s="4" t="s">
        <v>1510</v>
      </c>
      <c r="F81" s="4" t="s">
        <v>32</v>
      </c>
      <c r="G81" s="4" t="s">
        <v>33</v>
      </c>
      <c r="H81" s="4">
        <v>1</v>
      </c>
      <c r="I81" s="4" t="s">
        <v>34</v>
      </c>
      <c r="J81" s="4" t="s">
        <v>35</v>
      </c>
      <c r="K81" s="4" t="s">
        <v>1511</v>
      </c>
      <c r="L81" s="4" t="s">
        <v>4278</v>
      </c>
      <c r="M81" s="4" t="s">
        <v>1490</v>
      </c>
      <c r="N81" s="4" t="s">
        <v>1512</v>
      </c>
      <c r="O81" s="4" t="s">
        <v>1513</v>
      </c>
      <c r="P81" s="4" t="s">
        <v>4785</v>
      </c>
      <c r="Q81" s="4" t="s">
        <v>1514</v>
      </c>
      <c r="R81" s="4" t="s">
        <v>1494</v>
      </c>
      <c r="S81" s="4" t="s">
        <v>1513</v>
      </c>
      <c r="T81" s="4">
        <v>1</v>
      </c>
      <c r="U81" s="4" t="s">
        <v>41</v>
      </c>
      <c r="V81" s="4">
        <v>1</v>
      </c>
      <c r="W81" s="4">
        <v>2017</v>
      </c>
      <c r="X81" s="4">
        <v>196</v>
      </c>
      <c r="Y81" s="4">
        <v>1</v>
      </c>
      <c r="Z81" s="4">
        <v>8</v>
      </c>
      <c r="AA81" s="4">
        <v>497</v>
      </c>
    </row>
    <row r="82" spans="1:27" x14ac:dyDescent="0.2">
      <c r="A82" s="4">
        <v>498</v>
      </c>
      <c r="B82" s="4" t="s">
        <v>3007</v>
      </c>
      <c r="C82" s="4">
        <v>0</v>
      </c>
      <c r="D82" s="4" t="s">
        <v>3467</v>
      </c>
      <c r="E82" s="4" t="s">
        <v>1515</v>
      </c>
      <c r="F82" s="4" t="s">
        <v>32</v>
      </c>
      <c r="G82" s="4" t="s">
        <v>33</v>
      </c>
      <c r="H82" s="4">
        <v>1</v>
      </c>
      <c r="I82" s="4" t="s">
        <v>34</v>
      </c>
      <c r="J82" s="4" t="s">
        <v>35</v>
      </c>
      <c r="K82" s="4" t="s">
        <v>1516</v>
      </c>
      <c r="L82" s="4" t="s">
        <v>4338</v>
      </c>
      <c r="M82" s="4" t="s">
        <v>1490</v>
      </c>
      <c r="N82" s="4" t="s">
        <v>1502</v>
      </c>
      <c r="O82" s="4" t="s">
        <v>1517</v>
      </c>
      <c r="P82" s="4" t="s">
        <v>4826</v>
      </c>
      <c r="Q82" s="4" t="s">
        <v>1503</v>
      </c>
      <c r="R82" s="4" t="s">
        <v>1494</v>
      </c>
      <c r="S82" s="4" t="s">
        <v>1517</v>
      </c>
      <c r="T82" s="4">
        <v>1</v>
      </c>
      <c r="U82" s="4" t="s">
        <v>41</v>
      </c>
      <c r="V82" s="4" t="s">
        <v>78</v>
      </c>
      <c r="W82" s="4" t="s">
        <v>78</v>
      </c>
      <c r="X82" s="4">
        <v>2404</v>
      </c>
      <c r="Y82" s="4">
        <v>42</v>
      </c>
      <c r="Z82" s="4">
        <v>82</v>
      </c>
      <c r="AA82" s="4">
        <v>498</v>
      </c>
    </row>
    <row r="83" spans="1:27" x14ac:dyDescent="0.2">
      <c r="A83" s="4">
        <v>445</v>
      </c>
      <c r="B83" s="4" t="s">
        <v>2954</v>
      </c>
      <c r="C83" s="4">
        <v>0</v>
      </c>
      <c r="D83" s="4" t="s">
        <v>3468</v>
      </c>
      <c r="E83" s="4" t="s">
        <v>1371</v>
      </c>
      <c r="F83" s="4" t="s">
        <v>32</v>
      </c>
      <c r="G83" s="4" t="s">
        <v>33</v>
      </c>
      <c r="H83" s="4">
        <v>1</v>
      </c>
      <c r="I83" s="4" t="s">
        <v>34</v>
      </c>
      <c r="J83" s="4" t="s">
        <v>35</v>
      </c>
      <c r="K83" s="4" t="s">
        <v>1372</v>
      </c>
      <c r="L83" s="4" t="s">
        <v>4339</v>
      </c>
      <c r="M83" s="4" t="s">
        <v>1105</v>
      </c>
      <c r="N83" s="4" t="s">
        <v>1105</v>
      </c>
      <c r="O83" s="4" t="s">
        <v>1373</v>
      </c>
      <c r="P83" s="4" t="s">
        <v>4351</v>
      </c>
      <c r="Q83" s="4" t="s">
        <v>1370</v>
      </c>
      <c r="R83" s="4" t="s">
        <v>1225</v>
      </c>
      <c r="S83" s="4" t="s">
        <v>1373</v>
      </c>
      <c r="T83" s="4">
        <v>1</v>
      </c>
      <c r="U83" s="4" t="s">
        <v>41</v>
      </c>
      <c r="V83" s="4">
        <v>1</v>
      </c>
      <c r="W83" s="4">
        <v>2017</v>
      </c>
      <c r="X83" s="4">
        <v>496</v>
      </c>
      <c r="Y83" s="4">
        <v>12</v>
      </c>
      <c r="Z83" s="4">
        <v>21</v>
      </c>
      <c r="AA83" s="4">
        <v>445</v>
      </c>
    </row>
    <row r="84" spans="1:27" x14ac:dyDescent="0.2">
      <c r="A84" s="4">
        <v>61</v>
      </c>
      <c r="B84" s="4" t="s">
        <v>2570</v>
      </c>
      <c r="C84" s="4">
        <v>0</v>
      </c>
      <c r="D84" s="4" t="s">
        <v>3469</v>
      </c>
      <c r="E84" s="4" t="s">
        <v>250</v>
      </c>
      <c r="F84" s="4" t="s">
        <v>32</v>
      </c>
      <c r="G84" s="4" t="s">
        <v>33</v>
      </c>
      <c r="H84" s="4">
        <v>1</v>
      </c>
      <c r="I84" s="4" t="s">
        <v>34</v>
      </c>
      <c r="J84" s="4" t="s">
        <v>35</v>
      </c>
      <c r="K84" s="4" t="s">
        <v>251</v>
      </c>
      <c r="L84" s="4" t="s">
        <v>4340</v>
      </c>
      <c r="M84" s="4" t="s">
        <v>236</v>
      </c>
      <c r="N84" s="4" t="s">
        <v>236</v>
      </c>
      <c r="O84" s="4" t="s">
        <v>252</v>
      </c>
      <c r="P84" s="4" t="s">
        <v>4827</v>
      </c>
      <c r="Q84" s="4" t="s">
        <v>253</v>
      </c>
      <c r="R84" s="4" t="s">
        <v>240</v>
      </c>
      <c r="S84" s="4" t="s">
        <v>254</v>
      </c>
      <c r="T84" s="4">
        <v>1</v>
      </c>
      <c r="U84" s="4" t="s">
        <v>41</v>
      </c>
      <c r="V84" s="4" t="s">
        <v>78</v>
      </c>
      <c r="W84" s="4" t="s">
        <v>78</v>
      </c>
      <c r="X84" s="4">
        <v>1178</v>
      </c>
      <c r="Y84" s="4">
        <v>11</v>
      </c>
      <c r="Z84" s="4">
        <v>39</v>
      </c>
      <c r="AA84" s="4">
        <v>61</v>
      </c>
    </row>
    <row r="85" spans="1:27" x14ac:dyDescent="0.2">
      <c r="A85" s="4">
        <v>73</v>
      </c>
      <c r="B85" s="4" t="s">
        <v>2582</v>
      </c>
      <c r="C85" s="4">
        <v>0</v>
      </c>
      <c r="D85" s="4" t="s">
        <v>3470</v>
      </c>
      <c r="E85" s="4" t="s">
        <v>291</v>
      </c>
      <c r="F85" s="4" t="s">
        <v>32</v>
      </c>
      <c r="G85" s="4" t="s">
        <v>33</v>
      </c>
      <c r="H85" s="4">
        <v>1</v>
      </c>
      <c r="I85" s="4" t="s">
        <v>34</v>
      </c>
      <c r="J85" s="4" t="s">
        <v>35</v>
      </c>
      <c r="K85" s="4" t="s">
        <v>292</v>
      </c>
      <c r="L85" s="4" t="s">
        <v>4341</v>
      </c>
      <c r="M85" s="4" t="s">
        <v>236</v>
      </c>
      <c r="N85" s="4" t="s">
        <v>236</v>
      </c>
      <c r="O85" s="4" t="s">
        <v>293</v>
      </c>
      <c r="P85" s="4" t="s">
        <v>4828</v>
      </c>
      <c r="Q85" s="4" t="s">
        <v>294</v>
      </c>
      <c r="R85" s="4" t="s">
        <v>240</v>
      </c>
      <c r="S85" s="4" t="s">
        <v>293</v>
      </c>
      <c r="T85" s="4">
        <v>1</v>
      </c>
      <c r="U85" s="4" t="s">
        <v>41</v>
      </c>
      <c r="V85" s="4">
        <v>1</v>
      </c>
      <c r="W85" s="4">
        <v>2015</v>
      </c>
      <c r="X85" s="4">
        <v>405</v>
      </c>
      <c r="Y85" s="4">
        <v>7</v>
      </c>
      <c r="Z85" s="4">
        <v>20</v>
      </c>
      <c r="AA85" s="4">
        <v>73</v>
      </c>
    </row>
    <row r="86" spans="1:27" x14ac:dyDescent="0.2">
      <c r="A86" s="4">
        <v>74</v>
      </c>
      <c r="B86" s="4" t="s">
        <v>2583</v>
      </c>
      <c r="C86" s="4">
        <v>0</v>
      </c>
      <c r="D86" s="4" t="s">
        <v>3471</v>
      </c>
      <c r="E86" s="4" t="s">
        <v>295</v>
      </c>
      <c r="F86" s="4" t="s">
        <v>32</v>
      </c>
      <c r="G86" s="4" t="s">
        <v>33</v>
      </c>
      <c r="H86" s="4">
        <v>1</v>
      </c>
      <c r="I86" s="4" t="s">
        <v>34</v>
      </c>
      <c r="J86" s="4" t="s">
        <v>35</v>
      </c>
      <c r="K86" s="4" t="s">
        <v>296</v>
      </c>
      <c r="L86" s="4" t="s">
        <v>4342</v>
      </c>
      <c r="M86" s="4" t="s">
        <v>236</v>
      </c>
      <c r="N86" s="4" t="s">
        <v>236</v>
      </c>
      <c r="O86" s="4" t="s">
        <v>297</v>
      </c>
      <c r="P86" s="4" t="s">
        <v>4828</v>
      </c>
      <c r="Q86" s="4" t="s">
        <v>294</v>
      </c>
      <c r="R86" s="4" t="s">
        <v>240</v>
      </c>
      <c r="S86" s="4" t="s">
        <v>297</v>
      </c>
      <c r="T86" s="4">
        <v>1</v>
      </c>
      <c r="U86" s="4" t="s">
        <v>41</v>
      </c>
      <c r="V86" s="4">
        <v>1</v>
      </c>
      <c r="W86" s="4">
        <v>2015</v>
      </c>
      <c r="X86" s="4">
        <v>280</v>
      </c>
      <c r="Y86" s="4">
        <v>6</v>
      </c>
      <c r="Z86" s="4">
        <v>13</v>
      </c>
      <c r="AA86" s="4">
        <v>74</v>
      </c>
    </row>
    <row r="87" spans="1:27" x14ac:dyDescent="0.2">
      <c r="A87" s="4">
        <v>75</v>
      </c>
      <c r="B87" s="4" t="s">
        <v>2584</v>
      </c>
      <c r="C87" s="4">
        <v>0</v>
      </c>
      <c r="D87" s="4" t="s">
        <v>3472</v>
      </c>
      <c r="E87" s="4" t="s">
        <v>298</v>
      </c>
      <c r="F87" s="4" t="s">
        <v>32</v>
      </c>
      <c r="G87" s="4" t="s">
        <v>33</v>
      </c>
      <c r="H87" s="4">
        <v>1</v>
      </c>
      <c r="I87" s="4" t="s">
        <v>34</v>
      </c>
      <c r="J87" s="4" t="s">
        <v>35</v>
      </c>
      <c r="K87" s="4" t="s">
        <v>299</v>
      </c>
      <c r="L87" s="4" t="s">
        <v>4343</v>
      </c>
      <c r="M87" s="4" t="s">
        <v>236</v>
      </c>
      <c r="N87" s="4" t="s">
        <v>236</v>
      </c>
      <c r="O87" s="4" t="s">
        <v>300</v>
      </c>
      <c r="P87" s="4" t="s">
        <v>4828</v>
      </c>
      <c r="Q87" s="4" t="s">
        <v>294</v>
      </c>
      <c r="R87" s="4" t="s">
        <v>240</v>
      </c>
      <c r="S87" s="4" t="s">
        <v>300</v>
      </c>
      <c r="T87" s="4">
        <v>1</v>
      </c>
      <c r="U87" s="4" t="s">
        <v>41</v>
      </c>
      <c r="V87" s="4" t="s">
        <v>78</v>
      </c>
      <c r="W87" s="4" t="s">
        <v>78</v>
      </c>
      <c r="X87" s="4">
        <v>794</v>
      </c>
      <c r="Y87" s="4">
        <v>21</v>
      </c>
      <c r="Z87" s="4">
        <v>32</v>
      </c>
      <c r="AA87" s="4">
        <v>75</v>
      </c>
    </row>
    <row r="88" spans="1:27" x14ac:dyDescent="0.2">
      <c r="A88" s="4">
        <v>76</v>
      </c>
      <c r="B88" s="4" t="s">
        <v>2585</v>
      </c>
      <c r="C88" s="4">
        <v>0</v>
      </c>
      <c r="D88" s="4" t="s">
        <v>3473</v>
      </c>
      <c r="E88" s="4" t="s">
        <v>301</v>
      </c>
      <c r="F88" s="4" t="s">
        <v>32</v>
      </c>
      <c r="G88" s="4" t="s">
        <v>33</v>
      </c>
      <c r="H88" s="4">
        <v>1</v>
      </c>
      <c r="I88" s="4" t="s">
        <v>34</v>
      </c>
      <c r="J88" s="4" t="s">
        <v>35</v>
      </c>
      <c r="K88" s="4" t="s">
        <v>302</v>
      </c>
      <c r="L88" s="4" t="s">
        <v>4344</v>
      </c>
      <c r="M88" s="4" t="s">
        <v>236</v>
      </c>
      <c r="N88" s="4" t="s">
        <v>236</v>
      </c>
      <c r="O88" s="4" t="s">
        <v>125</v>
      </c>
      <c r="P88" s="4" t="s">
        <v>4828</v>
      </c>
      <c r="Q88" s="4" t="s">
        <v>294</v>
      </c>
      <c r="R88" s="4" t="s">
        <v>240</v>
      </c>
      <c r="S88" s="4" t="s">
        <v>125</v>
      </c>
      <c r="T88" s="4">
        <v>1</v>
      </c>
      <c r="U88" s="4" t="s">
        <v>41</v>
      </c>
      <c r="V88" s="4">
        <v>1</v>
      </c>
      <c r="W88" s="4">
        <v>2015</v>
      </c>
      <c r="X88" s="4">
        <v>232</v>
      </c>
      <c r="Y88" s="4">
        <v>4</v>
      </c>
      <c r="Z88" s="4">
        <v>10</v>
      </c>
      <c r="AA88" s="4">
        <v>76</v>
      </c>
    </row>
    <row r="89" spans="1:27" x14ac:dyDescent="0.2">
      <c r="A89" s="4">
        <v>855</v>
      </c>
      <c r="B89" s="4" t="s">
        <v>3364</v>
      </c>
      <c r="C89" s="4">
        <v>0</v>
      </c>
      <c r="D89" s="4" t="s">
        <v>3474</v>
      </c>
      <c r="E89" s="4" t="s">
        <v>2419</v>
      </c>
      <c r="F89" s="4" t="s">
        <v>32</v>
      </c>
      <c r="G89" s="4" t="s">
        <v>33</v>
      </c>
      <c r="H89" s="4">
        <v>1</v>
      </c>
      <c r="I89" s="4" t="s">
        <v>34</v>
      </c>
      <c r="J89" s="4" t="s">
        <v>35</v>
      </c>
      <c r="K89" s="4" t="s">
        <v>2420</v>
      </c>
      <c r="L89" s="4" t="s">
        <v>4345</v>
      </c>
      <c r="M89" s="4" t="s">
        <v>2415</v>
      </c>
      <c r="N89" s="4" t="s">
        <v>2415</v>
      </c>
      <c r="O89" s="4" t="s">
        <v>2415</v>
      </c>
      <c r="P89" s="4" t="s">
        <v>4829</v>
      </c>
      <c r="Q89" s="4" t="s">
        <v>2417</v>
      </c>
      <c r="R89" s="4" t="s">
        <v>2418</v>
      </c>
      <c r="S89" s="4" t="s">
        <v>2415</v>
      </c>
      <c r="T89" s="4">
        <v>1</v>
      </c>
      <c r="U89" s="4" t="s">
        <v>41</v>
      </c>
      <c r="V89" s="4" t="s">
        <v>78</v>
      </c>
      <c r="W89" s="4" t="s">
        <v>78</v>
      </c>
      <c r="X89" s="4">
        <v>1344</v>
      </c>
      <c r="Y89" s="4">
        <v>15</v>
      </c>
      <c r="Z89" s="4">
        <v>52</v>
      </c>
      <c r="AA89" s="4">
        <v>855</v>
      </c>
    </row>
    <row r="90" spans="1:27" x14ac:dyDescent="0.2">
      <c r="A90" s="4">
        <v>856</v>
      </c>
      <c r="B90" s="4" t="s">
        <v>3365</v>
      </c>
      <c r="C90" s="4">
        <v>0</v>
      </c>
      <c r="D90" s="4" t="s">
        <v>3475</v>
      </c>
      <c r="E90" s="4" t="s">
        <v>2421</v>
      </c>
      <c r="F90" s="4" t="s">
        <v>32</v>
      </c>
      <c r="G90" s="4" t="s">
        <v>33</v>
      </c>
      <c r="H90" s="4">
        <v>1</v>
      </c>
      <c r="I90" s="4" t="s">
        <v>34</v>
      </c>
      <c r="J90" s="4" t="s">
        <v>35</v>
      </c>
      <c r="K90" s="4" t="s">
        <v>2422</v>
      </c>
      <c r="L90" s="4" t="s">
        <v>4345</v>
      </c>
      <c r="M90" s="4" t="s">
        <v>2415</v>
      </c>
      <c r="N90" s="4" t="s">
        <v>2415</v>
      </c>
      <c r="O90" s="4" t="s">
        <v>2415</v>
      </c>
      <c r="P90" s="4" t="s">
        <v>4829</v>
      </c>
      <c r="Q90" s="4" t="s">
        <v>2417</v>
      </c>
      <c r="R90" s="4" t="s">
        <v>2418</v>
      </c>
      <c r="S90" s="4" t="s">
        <v>2415</v>
      </c>
      <c r="T90" s="4">
        <v>1</v>
      </c>
      <c r="U90" s="4" t="s">
        <v>41</v>
      </c>
      <c r="V90" s="4" t="s">
        <v>78</v>
      </c>
      <c r="W90" s="4" t="s">
        <v>78</v>
      </c>
      <c r="X90" s="4">
        <v>1469</v>
      </c>
      <c r="Y90" s="4">
        <v>9</v>
      </c>
      <c r="Z90" s="4">
        <v>60</v>
      </c>
      <c r="AA90" s="4">
        <v>856</v>
      </c>
    </row>
    <row r="91" spans="1:27" x14ac:dyDescent="0.2">
      <c r="A91" s="4">
        <v>862</v>
      </c>
      <c r="B91" s="4" t="s">
        <v>3371</v>
      </c>
      <c r="C91" s="4">
        <v>0</v>
      </c>
      <c r="D91" s="4" t="s">
        <v>3476</v>
      </c>
      <c r="E91" s="4" t="s">
        <v>2439</v>
      </c>
      <c r="F91" s="4" t="s">
        <v>32</v>
      </c>
      <c r="G91" s="4" t="s">
        <v>33</v>
      </c>
      <c r="H91" s="4">
        <v>1</v>
      </c>
      <c r="I91" s="4" t="s">
        <v>34</v>
      </c>
      <c r="J91" s="4" t="s">
        <v>35</v>
      </c>
      <c r="K91" s="4" t="s">
        <v>2440</v>
      </c>
      <c r="L91" s="4" t="s">
        <v>4346</v>
      </c>
      <c r="M91" s="4" t="s">
        <v>2415</v>
      </c>
      <c r="N91" s="4" t="s">
        <v>2415</v>
      </c>
      <c r="O91" s="4" t="s">
        <v>2416</v>
      </c>
      <c r="P91" s="4" t="s">
        <v>4829</v>
      </c>
      <c r="Q91" s="4" t="s">
        <v>2417</v>
      </c>
      <c r="R91" s="4" t="s">
        <v>2418</v>
      </c>
      <c r="S91" s="4" t="s">
        <v>2416</v>
      </c>
      <c r="T91" s="4">
        <v>1</v>
      </c>
      <c r="U91" s="4" t="s">
        <v>41</v>
      </c>
      <c r="V91" s="4">
        <v>1</v>
      </c>
      <c r="W91" s="4">
        <v>2016</v>
      </c>
      <c r="X91" s="4">
        <v>197</v>
      </c>
      <c r="Y91" s="4">
        <v>6</v>
      </c>
      <c r="Z91" s="4">
        <v>10</v>
      </c>
      <c r="AA91" s="4">
        <v>862</v>
      </c>
    </row>
    <row r="92" spans="1:27" x14ac:dyDescent="0.2">
      <c r="A92" s="4">
        <v>854</v>
      </c>
      <c r="B92" s="4" t="s">
        <v>3363</v>
      </c>
      <c r="C92" s="4">
        <v>0</v>
      </c>
      <c r="D92" s="4" t="s">
        <v>3477</v>
      </c>
      <c r="E92" s="4" t="s">
        <v>2413</v>
      </c>
      <c r="F92" s="4" t="s">
        <v>32</v>
      </c>
      <c r="G92" s="4" t="s">
        <v>33</v>
      </c>
      <c r="H92" s="4">
        <v>1</v>
      </c>
      <c r="I92" s="4" t="s">
        <v>34</v>
      </c>
      <c r="J92" s="4" t="s">
        <v>35</v>
      </c>
      <c r="K92" s="4" t="s">
        <v>2414</v>
      </c>
      <c r="L92" s="4" t="s">
        <v>4346</v>
      </c>
      <c r="M92" s="4" t="s">
        <v>2415</v>
      </c>
      <c r="N92" s="4" t="s">
        <v>2415</v>
      </c>
      <c r="O92" s="4" t="s">
        <v>2416</v>
      </c>
      <c r="P92" s="4" t="s">
        <v>4829</v>
      </c>
      <c r="Q92" s="4" t="s">
        <v>2417</v>
      </c>
      <c r="R92" s="4" t="s">
        <v>2418</v>
      </c>
      <c r="S92" s="4" t="s">
        <v>2416</v>
      </c>
      <c r="T92" s="4">
        <v>1</v>
      </c>
      <c r="U92" s="4" t="s">
        <v>41</v>
      </c>
      <c r="V92" s="4">
        <v>1</v>
      </c>
      <c r="W92" s="4">
        <v>2015</v>
      </c>
      <c r="X92" s="4">
        <v>217</v>
      </c>
      <c r="Y92" s="4">
        <v>4</v>
      </c>
      <c r="Z92" s="4">
        <v>10</v>
      </c>
      <c r="AA92" s="4">
        <v>854</v>
      </c>
    </row>
    <row r="93" spans="1:27" x14ac:dyDescent="0.2">
      <c r="A93" s="4">
        <v>58</v>
      </c>
      <c r="B93" s="4" t="s">
        <v>2567</v>
      </c>
      <c r="C93" s="4">
        <v>0</v>
      </c>
      <c r="D93" s="4" t="s">
        <v>3478</v>
      </c>
      <c r="E93" s="4" t="s">
        <v>234</v>
      </c>
      <c r="F93" s="4" t="s">
        <v>32</v>
      </c>
      <c r="G93" s="4" t="s">
        <v>33</v>
      </c>
      <c r="H93" s="4">
        <v>1</v>
      </c>
      <c r="I93" s="4" t="s">
        <v>34</v>
      </c>
      <c r="J93" s="4" t="s">
        <v>35</v>
      </c>
      <c r="K93" s="4" t="s">
        <v>235</v>
      </c>
      <c r="L93" s="4" t="s">
        <v>4347</v>
      </c>
      <c r="M93" s="4" t="s">
        <v>236</v>
      </c>
      <c r="N93" s="4" t="s">
        <v>237</v>
      </c>
      <c r="O93" s="4" t="s">
        <v>238</v>
      </c>
      <c r="P93" s="4" t="s">
        <v>4830</v>
      </c>
      <c r="Q93" s="4" t="s">
        <v>239</v>
      </c>
      <c r="R93" s="4" t="s">
        <v>240</v>
      </c>
      <c r="S93" s="4" t="s">
        <v>241</v>
      </c>
      <c r="T93" s="4">
        <v>1</v>
      </c>
      <c r="U93" s="4" t="s">
        <v>41</v>
      </c>
      <c r="V93" s="4">
        <v>1</v>
      </c>
      <c r="W93" s="4">
        <v>2015</v>
      </c>
      <c r="X93" s="4">
        <v>198</v>
      </c>
      <c r="Y93" s="4">
        <v>6</v>
      </c>
      <c r="Z93" s="4">
        <v>11</v>
      </c>
      <c r="AA93" s="4">
        <v>58</v>
      </c>
    </row>
    <row r="94" spans="1:27" x14ac:dyDescent="0.2">
      <c r="A94" s="4">
        <v>80</v>
      </c>
      <c r="B94" s="4" t="s">
        <v>2589</v>
      </c>
      <c r="C94" s="4">
        <v>0</v>
      </c>
      <c r="D94" s="4" t="s">
        <v>3479</v>
      </c>
      <c r="E94" s="4" t="s">
        <v>313</v>
      </c>
      <c r="F94" s="4" t="s">
        <v>32</v>
      </c>
      <c r="G94" s="4" t="s">
        <v>33</v>
      </c>
      <c r="H94" s="4">
        <v>1</v>
      </c>
      <c r="I94" s="4" t="s">
        <v>34</v>
      </c>
      <c r="J94" s="4" t="s">
        <v>35</v>
      </c>
      <c r="K94" s="4" t="s">
        <v>314</v>
      </c>
      <c r="L94" s="4" t="s">
        <v>4348</v>
      </c>
      <c r="M94" s="4" t="s">
        <v>236</v>
      </c>
      <c r="N94" s="4" t="s">
        <v>236</v>
      </c>
      <c r="O94" s="4" t="s">
        <v>315</v>
      </c>
      <c r="P94" s="4" t="s">
        <v>4828</v>
      </c>
      <c r="Q94" s="4" t="s">
        <v>294</v>
      </c>
      <c r="R94" s="4" t="s">
        <v>240</v>
      </c>
      <c r="S94" s="4" t="s">
        <v>316</v>
      </c>
      <c r="T94" s="4">
        <v>1</v>
      </c>
      <c r="U94" s="4" t="s">
        <v>41</v>
      </c>
      <c r="V94" s="4" t="s">
        <v>78</v>
      </c>
      <c r="W94" s="4" t="s">
        <v>78</v>
      </c>
      <c r="X94" s="4">
        <v>330</v>
      </c>
      <c r="Y94" s="4">
        <v>7</v>
      </c>
      <c r="Z94" s="4">
        <v>13</v>
      </c>
      <c r="AA94" s="4">
        <v>80</v>
      </c>
    </row>
    <row r="95" spans="1:27" x14ac:dyDescent="0.2">
      <c r="A95" s="4">
        <v>609</v>
      </c>
      <c r="B95" s="4" t="s">
        <v>3118</v>
      </c>
      <c r="C95" s="4">
        <v>0</v>
      </c>
      <c r="D95" s="4" t="s">
        <v>3480</v>
      </c>
      <c r="E95" s="4" t="s">
        <v>1784</v>
      </c>
      <c r="F95" s="4" t="s">
        <v>32</v>
      </c>
      <c r="G95" s="4" t="s">
        <v>33</v>
      </c>
      <c r="H95" s="4">
        <v>1</v>
      </c>
      <c r="I95" s="4" t="s">
        <v>34</v>
      </c>
      <c r="J95" s="4" t="s">
        <v>35</v>
      </c>
      <c r="K95" s="4" t="s">
        <v>1785</v>
      </c>
      <c r="L95" s="4" t="s">
        <v>4349</v>
      </c>
      <c r="M95" s="4" t="s">
        <v>1780</v>
      </c>
      <c r="N95" s="4" t="s">
        <v>1781</v>
      </c>
      <c r="O95" s="4" t="s">
        <v>1780</v>
      </c>
      <c r="P95" s="4" t="s">
        <v>4831</v>
      </c>
      <c r="Q95" s="4" t="s">
        <v>1782</v>
      </c>
      <c r="R95" s="4" t="s">
        <v>1783</v>
      </c>
      <c r="S95" s="4" t="s">
        <v>1786</v>
      </c>
      <c r="T95" s="4">
        <v>2</v>
      </c>
      <c r="U95" s="4" t="s">
        <v>77</v>
      </c>
      <c r="V95" s="4" t="s">
        <v>78</v>
      </c>
      <c r="W95" s="4" t="s">
        <v>78</v>
      </c>
      <c r="X95" s="4">
        <v>26</v>
      </c>
      <c r="Y95" s="4">
        <v>0</v>
      </c>
      <c r="Z95" s="4">
        <v>5</v>
      </c>
      <c r="AA95" s="4">
        <v>609</v>
      </c>
    </row>
    <row r="96" spans="1:27" x14ac:dyDescent="0.2">
      <c r="A96" s="4">
        <v>858</v>
      </c>
      <c r="B96" s="4" t="s">
        <v>3367</v>
      </c>
      <c r="C96" s="4">
        <v>0</v>
      </c>
      <c r="D96" s="4" t="s">
        <v>3481</v>
      </c>
      <c r="E96" s="4" t="s">
        <v>2426</v>
      </c>
      <c r="F96" s="4" t="s">
        <v>32</v>
      </c>
      <c r="G96" s="4" t="s">
        <v>33</v>
      </c>
      <c r="H96" s="4">
        <v>1</v>
      </c>
      <c r="I96" s="4" t="s">
        <v>34</v>
      </c>
      <c r="J96" s="4" t="s">
        <v>35</v>
      </c>
      <c r="K96" s="4" t="s">
        <v>2427</v>
      </c>
      <c r="L96" s="4" t="s">
        <v>4345</v>
      </c>
      <c r="M96" s="4" t="s">
        <v>2415</v>
      </c>
      <c r="N96" s="4" t="s">
        <v>2415</v>
      </c>
      <c r="O96" s="4" t="s">
        <v>2415</v>
      </c>
      <c r="P96" s="4" t="s">
        <v>4829</v>
      </c>
      <c r="Q96" s="4" t="s">
        <v>2417</v>
      </c>
      <c r="R96" s="4" t="s">
        <v>2418</v>
      </c>
      <c r="S96" s="4" t="s">
        <v>2415</v>
      </c>
      <c r="T96" s="4">
        <v>1</v>
      </c>
      <c r="U96" s="4" t="s">
        <v>41</v>
      </c>
      <c r="V96" s="4">
        <v>1</v>
      </c>
      <c r="W96" s="4">
        <v>2015</v>
      </c>
      <c r="X96" s="4">
        <v>874</v>
      </c>
      <c r="Y96" s="4">
        <v>17</v>
      </c>
      <c r="Z96" s="4">
        <v>33</v>
      </c>
      <c r="AA96" s="4">
        <v>858</v>
      </c>
    </row>
    <row r="97" spans="1:27" x14ac:dyDescent="0.2">
      <c r="A97" s="4">
        <v>611</v>
      </c>
      <c r="B97" s="4" t="s">
        <v>3120</v>
      </c>
      <c r="C97" s="4">
        <v>0</v>
      </c>
      <c r="D97" s="4" t="s">
        <v>3482</v>
      </c>
      <c r="E97" s="4" t="s">
        <v>1791</v>
      </c>
      <c r="F97" s="4" t="s">
        <v>32</v>
      </c>
      <c r="G97" s="4" t="s">
        <v>33</v>
      </c>
      <c r="H97" s="4">
        <v>1</v>
      </c>
      <c r="I97" s="4" t="s">
        <v>34</v>
      </c>
      <c r="J97" s="4" t="s">
        <v>35</v>
      </c>
      <c r="K97" s="4" t="s">
        <v>1792</v>
      </c>
      <c r="L97" s="4" t="s">
        <v>4350</v>
      </c>
      <c r="M97" s="4" t="s">
        <v>1780</v>
      </c>
      <c r="N97" s="4" t="s">
        <v>1789</v>
      </c>
      <c r="O97" s="4" t="s">
        <v>1793</v>
      </c>
      <c r="P97" s="4" t="s">
        <v>4832</v>
      </c>
      <c r="Q97" s="4" t="s">
        <v>1790</v>
      </c>
      <c r="R97" s="4" t="s">
        <v>1783</v>
      </c>
      <c r="S97" s="4" t="s">
        <v>873</v>
      </c>
      <c r="T97" s="4">
        <v>1</v>
      </c>
      <c r="U97" s="4" t="s">
        <v>41</v>
      </c>
      <c r="V97" s="4">
        <v>1</v>
      </c>
      <c r="W97" s="4">
        <v>2015</v>
      </c>
      <c r="X97" s="4">
        <v>355</v>
      </c>
      <c r="Y97" s="4">
        <v>6</v>
      </c>
      <c r="Z97" s="4">
        <v>12</v>
      </c>
      <c r="AA97" s="4">
        <v>611</v>
      </c>
    </row>
    <row r="98" spans="1:27" x14ac:dyDescent="0.2">
      <c r="A98" s="4">
        <v>444</v>
      </c>
      <c r="B98" s="4" t="s">
        <v>2953</v>
      </c>
      <c r="C98" s="4">
        <v>0</v>
      </c>
      <c r="D98" s="4" t="s">
        <v>3483</v>
      </c>
      <c r="E98" s="4" t="s">
        <v>1367</v>
      </c>
      <c r="F98" s="4" t="s">
        <v>32</v>
      </c>
      <c r="G98" s="4" t="s">
        <v>33</v>
      </c>
      <c r="H98" s="4">
        <v>1</v>
      </c>
      <c r="I98" s="4" t="s">
        <v>34</v>
      </c>
      <c r="J98" s="4" t="s">
        <v>35</v>
      </c>
      <c r="K98" s="4" t="s">
        <v>1368</v>
      </c>
      <c r="L98" s="4" t="s">
        <v>4351</v>
      </c>
      <c r="M98" s="4" t="s">
        <v>1105</v>
      </c>
      <c r="N98" s="4" t="s">
        <v>1105</v>
      </c>
      <c r="O98" s="4" t="s">
        <v>1369</v>
      </c>
      <c r="P98" s="4" t="s">
        <v>4351</v>
      </c>
      <c r="Q98" s="4" t="s">
        <v>1370</v>
      </c>
      <c r="R98" s="4" t="s">
        <v>1225</v>
      </c>
      <c r="S98" s="4" t="s">
        <v>1369</v>
      </c>
      <c r="T98" s="4">
        <v>1</v>
      </c>
      <c r="U98" s="4" t="s">
        <v>41</v>
      </c>
      <c r="V98" s="4" t="s">
        <v>78</v>
      </c>
      <c r="W98" s="4" t="s">
        <v>78</v>
      </c>
      <c r="X98" s="4">
        <v>412</v>
      </c>
      <c r="Y98" s="4">
        <v>8</v>
      </c>
      <c r="Z98" s="4">
        <v>15</v>
      </c>
      <c r="AA98" s="4">
        <v>444</v>
      </c>
    </row>
    <row r="99" spans="1:27" x14ac:dyDescent="0.2">
      <c r="A99" s="4">
        <v>449</v>
      </c>
      <c r="B99" s="4" t="s">
        <v>2958</v>
      </c>
      <c r="C99" s="4">
        <v>0</v>
      </c>
      <c r="D99" s="4" t="s">
        <v>3484</v>
      </c>
      <c r="E99" s="4" t="s">
        <v>1383</v>
      </c>
      <c r="F99" s="4" t="s">
        <v>32</v>
      </c>
      <c r="G99" s="4" t="s">
        <v>33</v>
      </c>
      <c r="H99" s="4">
        <v>1</v>
      </c>
      <c r="I99" s="4" t="s">
        <v>34</v>
      </c>
      <c r="J99" s="4" t="s">
        <v>35</v>
      </c>
      <c r="K99" s="4" t="s">
        <v>1384</v>
      </c>
      <c r="L99" s="4" t="s">
        <v>4352</v>
      </c>
      <c r="M99" s="4" t="s">
        <v>1105</v>
      </c>
      <c r="N99" s="4" t="s">
        <v>1105</v>
      </c>
      <c r="O99" s="4" t="s">
        <v>1376</v>
      </c>
      <c r="P99" s="4" t="s">
        <v>4351</v>
      </c>
      <c r="Q99" s="4" t="s">
        <v>1370</v>
      </c>
      <c r="R99" s="4" t="s">
        <v>1225</v>
      </c>
      <c r="S99" s="4" t="s">
        <v>1376</v>
      </c>
      <c r="T99" s="4">
        <v>1</v>
      </c>
      <c r="U99" s="4" t="s">
        <v>41</v>
      </c>
      <c r="V99" s="4">
        <v>1</v>
      </c>
      <c r="W99" s="4">
        <v>2015</v>
      </c>
      <c r="X99" s="4">
        <v>1011</v>
      </c>
      <c r="Y99" s="4">
        <v>21</v>
      </c>
      <c r="Z99" s="4">
        <v>35</v>
      </c>
      <c r="AA99" s="4">
        <v>449</v>
      </c>
    </row>
    <row r="100" spans="1:27" x14ac:dyDescent="0.2">
      <c r="A100" s="4">
        <v>447</v>
      </c>
      <c r="B100" s="4" t="s">
        <v>2956</v>
      </c>
      <c r="C100" s="4">
        <v>0</v>
      </c>
      <c r="D100" s="4" t="s">
        <v>3485</v>
      </c>
      <c r="E100" s="4" t="s">
        <v>1377</v>
      </c>
      <c r="F100" s="4" t="s">
        <v>32</v>
      </c>
      <c r="G100" s="4" t="s">
        <v>33</v>
      </c>
      <c r="H100" s="4">
        <v>1</v>
      </c>
      <c r="I100" s="4" t="s">
        <v>34</v>
      </c>
      <c r="J100" s="4" t="s">
        <v>35</v>
      </c>
      <c r="K100" s="4" t="s">
        <v>1378</v>
      </c>
      <c r="L100" s="4" t="s">
        <v>4353</v>
      </c>
      <c r="M100" s="4" t="s">
        <v>1105</v>
      </c>
      <c r="N100" s="4" t="s">
        <v>1105</v>
      </c>
      <c r="O100" s="4" t="s">
        <v>125</v>
      </c>
      <c r="P100" s="4" t="s">
        <v>4351</v>
      </c>
      <c r="Q100" s="4" t="s">
        <v>1370</v>
      </c>
      <c r="R100" s="4" t="s">
        <v>1225</v>
      </c>
      <c r="S100" s="4" t="s">
        <v>125</v>
      </c>
      <c r="T100" s="4">
        <v>1</v>
      </c>
      <c r="U100" s="4" t="s">
        <v>41</v>
      </c>
      <c r="V100" s="4" t="s">
        <v>78</v>
      </c>
      <c r="W100" s="4" t="s">
        <v>78</v>
      </c>
      <c r="X100" s="4">
        <v>1923</v>
      </c>
      <c r="Y100" s="4">
        <v>22</v>
      </c>
      <c r="Z100" s="4">
        <v>58</v>
      </c>
      <c r="AA100" s="4">
        <v>447</v>
      </c>
    </row>
    <row r="101" spans="1:27" x14ac:dyDescent="0.2">
      <c r="A101" s="4">
        <v>391</v>
      </c>
      <c r="B101" s="4" t="s">
        <v>2900</v>
      </c>
      <c r="C101" s="4">
        <v>0</v>
      </c>
      <c r="D101" s="4" t="s">
        <v>3486</v>
      </c>
      <c r="E101" s="4" t="s">
        <v>138</v>
      </c>
      <c r="F101" s="4" t="s">
        <v>32</v>
      </c>
      <c r="G101" s="4" t="s">
        <v>33</v>
      </c>
      <c r="H101" s="4">
        <v>1</v>
      </c>
      <c r="I101" s="4" t="s">
        <v>34</v>
      </c>
      <c r="J101" s="4" t="s">
        <v>35</v>
      </c>
      <c r="K101" s="4" t="s">
        <v>1249</v>
      </c>
      <c r="L101" s="4" t="s">
        <v>4354</v>
      </c>
      <c r="M101" s="4" t="s">
        <v>1105</v>
      </c>
      <c r="N101" s="4" t="s">
        <v>1105</v>
      </c>
      <c r="O101" s="4" t="s">
        <v>1223</v>
      </c>
      <c r="P101" s="4" t="s">
        <v>4701</v>
      </c>
      <c r="Q101" s="4" t="s">
        <v>1224</v>
      </c>
      <c r="R101" s="4" t="s">
        <v>1225</v>
      </c>
      <c r="S101" s="4" t="s">
        <v>1223</v>
      </c>
      <c r="T101" s="4">
        <v>1</v>
      </c>
      <c r="U101" s="4" t="s">
        <v>41</v>
      </c>
      <c r="V101" s="4" t="s">
        <v>78</v>
      </c>
      <c r="W101" s="4" t="s">
        <v>78</v>
      </c>
      <c r="X101" s="4">
        <v>1398</v>
      </c>
      <c r="Y101" s="4">
        <v>32</v>
      </c>
      <c r="Z101" s="4">
        <v>50</v>
      </c>
      <c r="AA101" s="4">
        <v>391</v>
      </c>
    </row>
    <row r="102" spans="1:27" x14ac:dyDescent="0.2">
      <c r="A102" s="4">
        <v>484</v>
      </c>
      <c r="B102" s="4" t="s">
        <v>2993</v>
      </c>
      <c r="C102" s="4">
        <v>0</v>
      </c>
      <c r="D102" s="4" t="s">
        <v>3487</v>
      </c>
      <c r="E102" s="4" t="s">
        <v>1470</v>
      </c>
      <c r="F102" s="4" t="s">
        <v>32</v>
      </c>
      <c r="G102" s="4" t="s">
        <v>33</v>
      </c>
      <c r="H102" s="4">
        <v>1</v>
      </c>
      <c r="I102" s="4" t="s">
        <v>34</v>
      </c>
      <c r="J102" s="4" t="s">
        <v>35</v>
      </c>
      <c r="K102" s="4" t="s">
        <v>1471</v>
      </c>
      <c r="L102" s="4" t="s">
        <v>4351</v>
      </c>
      <c r="M102" s="4" t="s">
        <v>1105</v>
      </c>
      <c r="N102" s="4" t="s">
        <v>1105</v>
      </c>
      <c r="O102" s="4" t="s">
        <v>1369</v>
      </c>
      <c r="P102" s="4" t="s">
        <v>4351</v>
      </c>
      <c r="Q102" s="4" t="s">
        <v>1370</v>
      </c>
      <c r="R102" s="4" t="s">
        <v>1225</v>
      </c>
      <c r="S102" s="4" t="s">
        <v>1369</v>
      </c>
      <c r="T102" s="4">
        <v>1</v>
      </c>
      <c r="U102" s="4" t="s">
        <v>41</v>
      </c>
      <c r="V102" s="4" t="s">
        <v>78</v>
      </c>
      <c r="W102" s="4" t="s">
        <v>78</v>
      </c>
      <c r="X102" s="4">
        <v>893</v>
      </c>
      <c r="Y102" s="4">
        <v>3</v>
      </c>
      <c r="Z102" s="4">
        <v>36</v>
      </c>
      <c r="AA102" s="4">
        <v>484</v>
      </c>
    </row>
    <row r="103" spans="1:27" x14ac:dyDescent="0.2">
      <c r="A103" s="4">
        <v>446</v>
      </c>
      <c r="B103" s="4" t="s">
        <v>2955</v>
      </c>
      <c r="C103" s="4">
        <v>0</v>
      </c>
      <c r="D103" s="4" t="s">
        <v>3488</v>
      </c>
      <c r="E103" s="4" t="s">
        <v>1374</v>
      </c>
      <c r="F103" s="4" t="s">
        <v>32</v>
      </c>
      <c r="G103" s="4" t="s">
        <v>33</v>
      </c>
      <c r="H103" s="4">
        <v>1</v>
      </c>
      <c r="I103" s="4" t="s">
        <v>34</v>
      </c>
      <c r="J103" s="4" t="s">
        <v>35</v>
      </c>
      <c r="K103" s="4" t="s">
        <v>1375</v>
      </c>
      <c r="L103" s="4" t="s">
        <v>4352</v>
      </c>
      <c r="M103" s="4" t="s">
        <v>1105</v>
      </c>
      <c r="N103" s="4" t="s">
        <v>1105</v>
      </c>
      <c r="O103" s="4" t="s">
        <v>1376</v>
      </c>
      <c r="P103" s="4" t="s">
        <v>4351</v>
      </c>
      <c r="Q103" s="4" t="s">
        <v>1370</v>
      </c>
      <c r="R103" s="4" t="s">
        <v>1225</v>
      </c>
      <c r="S103" s="4" t="s">
        <v>1376</v>
      </c>
      <c r="T103" s="4">
        <v>1</v>
      </c>
      <c r="U103" s="4" t="s">
        <v>41</v>
      </c>
      <c r="V103" s="4" t="s">
        <v>78</v>
      </c>
      <c r="W103" s="4" t="s">
        <v>78</v>
      </c>
      <c r="X103" s="4">
        <v>776</v>
      </c>
      <c r="Y103" s="4">
        <v>15</v>
      </c>
      <c r="Z103" s="4">
        <v>26</v>
      </c>
      <c r="AA103" s="4">
        <v>446</v>
      </c>
    </row>
    <row r="104" spans="1:27" x14ac:dyDescent="0.2">
      <c r="A104" s="4">
        <v>387</v>
      </c>
      <c r="B104" s="4" t="s">
        <v>2896</v>
      </c>
      <c r="C104" s="4">
        <v>0</v>
      </c>
      <c r="D104" s="4" t="s">
        <v>3489</v>
      </c>
      <c r="E104" s="4" t="s">
        <v>458</v>
      </c>
      <c r="F104" s="4" t="s">
        <v>32</v>
      </c>
      <c r="G104" s="4" t="s">
        <v>33</v>
      </c>
      <c r="H104" s="4">
        <v>1</v>
      </c>
      <c r="I104" s="4" t="s">
        <v>34</v>
      </c>
      <c r="J104" s="4" t="s">
        <v>35</v>
      </c>
      <c r="K104" s="4" t="s">
        <v>1242</v>
      </c>
      <c r="L104" s="4" t="s">
        <v>4355</v>
      </c>
      <c r="M104" s="4" t="s">
        <v>1105</v>
      </c>
      <c r="N104" s="4" t="s">
        <v>1105</v>
      </c>
      <c r="O104" s="4" t="s">
        <v>1228</v>
      </c>
      <c r="P104" s="4" t="s">
        <v>4701</v>
      </c>
      <c r="Q104" s="4" t="s">
        <v>1224</v>
      </c>
      <c r="R104" s="4" t="s">
        <v>1225</v>
      </c>
      <c r="S104" s="4" t="s">
        <v>1228</v>
      </c>
      <c r="T104" s="4">
        <v>1</v>
      </c>
      <c r="U104" s="4" t="s">
        <v>41</v>
      </c>
      <c r="V104" s="4" t="s">
        <v>78</v>
      </c>
      <c r="W104" s="4" t="s">
        <v>78</v>
      </c>
      <c r="X104" s="4">
        <v>1035</v>
      </c>
      <c r="Y104" s="4">
        <v>21</v>
      </c>
      <c r="Z104" s="4">
        <v>32</v>
      </c>
      <c r="AA104" s="4">
        <v>387</v>
      </c>
    </row>
    <row r="105" spans="1:27" x14ac:dyDescent="0.2">
      <c r="A105" s="4">
        <v>470</v>
      </c>
      <c r="B105" s="4" t="s">
        <v>2979</v>
      </c>
      <c r="C105" s="4">
        <v>0</v>
      </c>
      <c r="D105" s="4" t="s">
        <v>3490</v>
      </c>
      <c r="E105" s="4" t="s">
        <v>1440</v>
      </c>
      <c r="F105" s="4" t="s">
        <v>32</v>
      </c>
      <c r="G105" s="4" t="s">
        <v>33</v>
      </c>
      <c r="H105" s="4">
        <v>1</v>
      </c>
      <c r="I105" s="4" t="s">
        <v>34</v>
      </c>
      <c r="J105" s="4" t="s">
        <v>35</v>
      </c>
      <c r="K105" s="4" t="s">
        <v>1441</v>
      </c>
      <c r="L105" s="4" t="s">
        <v>4356</v>
      </c>
      <c r="M105" s="4" t="s">
        <v>1105</v>
      </c>
      <c r="N105" s="4" t="s">
        <v>1105</v>
      </c>
      <c r="O105" s="4" t="s">
        <v>1442</v>
      </c>
      <c r="P105" s="4" t="s">
        <v>4701</v>
      </c>
      <c r="Q105" s="4" t="s">
        <v>1224</v>
      </c>
      <c r="R105" s="4" t="s">
        <v>1225</v>
      </c>
      <c r="S105" s="4" t="s">
        <v>1442</v>
      </c>
      <c r="T105" s="4">
        <v>1</v>
      </c>
      <c r="U105" s="4" t="s">
        <v>41</v>
      </c>
      <c r="V105" s="4" t="s">
        <v>78</v>
      </c>
      <c r="W105" s="4" t="s">
        <v>78</v>
      </c>
      <c r="X105" s="4">
        <v>1384</v>
      </c>
      <c r="Y105" s="4">
        <v>10</v>
      </c>
      <c r="Z105" s="4">
        <v>45</v>
      </c>
      <c r="AA105" s="4">
        <v>470</v>
      </c>
    </row>
    <row r="106" spans="1:27" x14ac:dyDescent="0.2">
      <c r="A106" s="4">
        <v>865</v>
      </c>
      <c r="B106" s="4" t="s">
        <v>3374</v>
      </c>
      <c r="C106" s="4">
        <v>0</v>
      </c>
      <c r="D106" s="4" t="s">
        <v>3491</v>
      </c>
      <c r="E106" s="4" t="s">
        <v>2449</v>
      </c>
      <c r="F106" s="4" t="s">
        <v>32</v>
      </c>
      <c r="G106" s="4" t="s">
        <v>33</v>
      </c>
      <c r="H106" s="4">
        <v>1</v>
      </c>
      <c r="I106" s="4" t="s">
        <v>34</v>
      </c>
      <c r="J106" s="4" t="s">
        <v>35</v>
      </c>
      <c r="K106" s="4" t="s">
        <v>2450</v>
      </c>
      <c r="L106" s="4" t="s">
        <v>4357</v>
      </c>
      <c r="M106" s="4" t="s">
        <v>2446</v>
      </c>
      <c r="N106" s="4" t="s">
        <v>2446</v>
      </c>
      <c r="O106" s="4" t="s">
        <v>2451</v>
      </c>
      <c r="P106" s="4" t="s">
        <v>4833</v>
      </c>
      <c r="Q106" s="4" t="s">
        <v>2447</v>
      </c>
      <c r="R106" s="4" t="s">
        <v>2448</v>
      </c>
      <c r="S106" s="4" t="s">
        <v>2452</v>
      </c>
      <c r="T106" s="4">
        <v>1</v>
      </c>
      <c r="U106" s="4" t="s">
        <v>41</v>
      </c>
      <c r="V106" s="4" t="s">
        <v>78</v>
      </c>
      <c r="W106" s="4" t="s">
        <v>78</v>
      </c>
      <c r="X106" s="4">
        <v>720</v>
      </c>
      <c r="Y106" s="4">
        <v>16</v>
      </c>
      <c r="Z106" s="4">
        <v>29</v>
      </c>
      <c r="AA106" s="4">
        <v>865</v>
      </c>
    </row>
    <row r="107" spans="1:27" x14ac:dyDescent="0.2">
      <c r="A107" s="4">
        <v>864</v>
      </c>
      <c r="B107" s="4" t="s">
        <v>3373</v>
      </c>
      <c r="C107" s="4">
        <v>0</v>
      </c>
      <c r="D107" s="4" t="s">
        <v>3492</v>
      </c>
      <c r="E107" s="4" t="s">
        <v>749</v>
      </c>
      <c r="F107" s="4" t="s">
        <v>32</v>
      </c>
      <c r="G107" s="4" t="s">
        <v>33</v>
      </c>
      <c r="H107" s="4">
        <v>1</v>
      </c>
      <c r="I107" s="4" t="s">
        <v>34</v>
      </c>
      <c r="J107" s="4" t="s">
        <v>35</v>
      </c>
      <c r="K107" s="4" t="s">
        <v>2445</v>
      </c>
      <c r="L107" s="4" t="s">
        <v>4358</v>
      </c>
      <c r="M107" s="4" t="s">
        <v>2446</v>
      </c>
      <c r="N107" s="4" t="s">
        <v>2446</v>
      </c>
      <c r="O107" s="4" t="s">
        <v>2446</v>
      </c>
      <c r="P107" s="4" t="s">
        <v>4833</v>
      </c>
      <c r="Q107" s="4" t="s">
        <v>2447</v>
      </c>
      <c r="R107" s="4" t="s">
        <v>2448</v>
      </c>
      <c r="S107" s="4" t="s">
        <v>2446</v>
      </c>
      <c r="T107" s="4">
        <v>1</v>
      </c>
      <c r="U107" s="4" t="s">
        <v>41</v>
      </c>
      <c r="V107" s="4" t="s">
        <v>78</v>
      </c>
      <c r="W107" s="4" t="s">
        <v>78</v>
      </c>
      <c r="X107" s="4">
        <v>698</v>
      </c>
      <c r="Y107" s="4">
        <v>10</v>
      </c>
      <c r="Z107" s="4">
        <v>26</v>
      </c>
      <c r="AA107" s="4">
        <v>864</v>
      </c>
    </row>
    <row r="108" spans="1:27" x14ac:dyDescent="0.2">
      <c r="A108" s="4">
        <v>469</v>
      </c>
      <c r="B108" s="4" t="s">
        <v>2978</v>
      </c>
      <c r="C108" s="4">
        <v>0</v>
      </c>
      <c r="D108" s="4" t="s">
        <v>3493</v>
      </c>
      <c r="E108" s="4" t="s">
        <v>1438</v>
      </c>
      <c r="F108" s="4" t="s">
        <v>32</v>
      </c>
      <c r="G108" s="4" t="s">
        <v>33</v>
      </c>
      <c r="H108" s="4">
        <v>2</v>
      </c>
      <c r="I108" s="4" t="s">
        <v>47</v>
      </c>
      <c r="J108" s="4" t="s">
        <v>48</v>
      </c>
      <c r="K108" s="4" t="s">
        <v>1439</v>
      </c>
      <c r="L108" s="4" t="s">
        <v>4354</v>
      </c>
      <c r="M108" s="4" t="s">
        <v>1105</v>
      </c>
      <c r="N108" s="4" t="s">
        <v>1105</v>
      </c>
      <c r="O108" s="4" t="s">
        <v>1223</v>
      </c>
      <c r="P108" s="4" t="s">
        <v>4701</v>
      </c>
      <c r="Q108" s="4" t="s">
        <v>1224</v>
      </c>
      <c r="R108" s="4" t="s">
        <v>1225</v>
      </c>
      <c r="S108" s="4" t="s">
        <v>1223</v>
      </c>
      <c r="T108" s="4">
        <v>1</v>
      </c>
      <c r="U108" s="4" t="s">
        <v>41</v>
      </c>
      <c r="V108" s="4" t="s">
        <v>78</v>
      </c>
      <c r="W108" s="4" t="s">
        <v>78</v>
      </c>
      <c r="X108" s="4">
        <v>744</v>
      </c>
      <c r="Y108" s="4">
        <v>9</v>
      </c>
      <c r="Z108" s="4">
        <v>24</v>
      </c>
      <c r="AA108" s="4">
        <v>469</v>
      </c>
    </row>
    <row r="109" spans="1:27" x14ac:dyDescent="0.2">
      <c r="A109" s="4">
        <v>379</v>
      </c>
      <c r="B109" s="4" t="s">
        <v>2888</v>
      </c>
      <c r="C109" s="4">
        <v>0</v>
      </c>
      <c r="D109" s="4" t="s">
        <v>3494</v>
      </c>
      <c r="E109" s="4" t="s">
        <v>1226</v>
      </c>
      <c r="F109" s="4" t="s">
        <v>32</v>
      </c>
      <c r="G109" s="4" t="s">
        <v>33</v>
      </c>
      <c r="H109" s="4">
        <v>1</v>
      </c>
      <c r="I109" s="4" t="s">
        <v>34</v>
      </c>
      <c r="J109" s="4" t="s">
        <v>35</v>
      </c>
      <c r="K109" s="4" t="s">
        <v>1227</v>
      </c>
      <c r="L109" s="4" t="s">
        <v>4355</v>
      </c>
      <c r="M109" s="4" t="s">
        <v>1105</v>
      </c>
      <c r="N109" s="4" t="s">
        <v>1105</v>
      </c>
      <c r="O109" s="4" t="s">
        <v>1228</v>
      </c>
      <c r="P109" s="4" t="s">
        <v>4701</v>
      </c>
      <c r="Q109" s="4" t="s">
        <v>1224</v>
      </c>
      <c r="R109" s="4" t="s">
        <v>1225</v>
      </c>
      <c r="S109" s="4" t="s">
        <v>1228</v>
      </c>
      <c r="T109" s="4">
        <v>1</v>
      </c>
      <c r="U109" s="4" t="s">
        <v>41</v>
      </c>
      <c r="V109" s="4" t="s">
        <v>78</v>
      </c>
      <c r="W109" s="4" t="s">
        <v>78</v>
      </c>
      <c r="X109" s="4">
        <v>1057</v>
      </c>
      <c r="Y109" s="4">
        <v>21</v>
      </c>
      <c r="Z109" s="4">
        <v>34</v>
      </c>
      <c r="AA109" s="4">
        <v>379</v>
      </c>
    </row>
    <row r="110" spans="1:27" x14ac:dyDescent="0.2">
      <c r="A110" s="4">
        <v>450</v>
      </c>
      <c r="B110" s="4" t="s">
        <v>2959</v>
      </c>
      <c r="C110" s="4">
        <v>0</v>
      </c>
      <c r="D110" s="4" t="s">
        <v>3495</v>
      </c>
      <c r="E110" s="4" t="s">
        <v>1385</v>
      </c>
      <c r="F110" s="4" t="s">
        <v>32</v>
      </c>
      <c r="G110" s="4" t="s">
        <v>33</v>
      </c>
      <c r="H110" s="4">
        <v>1</v>
      </c>
      <c r="I110" s="4" t="s">
        <v>34</v>
      </c>
      <c r="J110" s="4" t="s">
        <v>35</v>
      </c>
      <c r="K110" s="4" t="s">
        <v>1386</v>
      </c>
      <c r="L110" s="4" t="s">
        <v>4352</v>
      </c>
      <c r="M110" s="4" t="s">
        <v>1105</v>
      </c>
      <c r="N110" s="4" t="s">
        <v>1105</v>
      </c>
      <c r="O110" s="4" t="s">
        <v>1376</v>
      </c>
      <c r="P110" s="4" t="s">
        <v>4351</v>
      </c>
      <c r="Q110" s="4" t="s">
        <v>1370</v>
      </c>
      <c r="R110" s="4" t="s">
        <v>1225</v>
      </c>
      <c r="S110" s="4" t="s">
        <v>1376</v>
      </c>
      <c r="T110" s="4">
        <v>1</v>
      </c>
      <c r="U110" s="4" t="s">
        <v>41</v>
      </c>
      <c r="V110" s="4">
        <v>1</v>
      </c>
      <c r="W110" s="4">
        <v>2017</v>
      </c>
      <c r="X110" s="4">
        <v>778</v>
      </c>
      <c r="Y110" s="4">
        <v>16</v>
      </c>
      <c r="Z110" s="4">
        <v>27</v>
      </c>
      <c r="AA110" s="4">
        <v>450</v>
      </c>
    </row>
    <row r="111" spans="1:27" x14ac:dyDescent="0.2">
      <c r="A111" s="4">
        <v>475</v>
      </c>
      <c r="B111" s="4" t="s">
        <v>2984</v>
      </c>
      <c r="C111" s="4">
        <v>0</v>
      </c>
      <c r="D111" s="4" t="s">
        <v>3496</v>
      </c>
      <c r="E111" s="4" t="s">
        <v>1451</v>
      </c>
      <c r="F111" s="4" t="s">
        <v>32</v>
      </c>
      <c r="G111" s="4" t="s">
        <v>33</v>
      </c>
      <c r="H111" s="4">
        <v>1</v>
      </c>
      <c r="I111" s="4" t="s">
        <v>34</v>
      </c>
      <c r="J111" s="4" t="s">
        <v>35</v>
      </c>
      <c r="K111" s="4" t="s">
        <v>1452</v>
      </c>
      <c r="L111" s="4" t="s">
        <v>4359</v>
      </c>
      <c r="M111" s="4" t="s">
        <v>1105</v>
      </c>
      <c r="N111" s="4" t="s">
        <v>1105</v>
      </c>
      <c r="O111" s="4" t="s">
        <v>63</v>
      </c>
      <c r="P111" s="4" t="s">
        <v>4339</v>
      </c>
      <c r="Q111" s="4" t="s">
        <v>1277</v>
      </c>
      <c r="R111" s="4" t="s">
        <v>1225</v>
      </c>
      <c r="S111" s="4" t="s">
        <v>63</v>
      </c>
      <c r="T111" s="4">
        <v>1</v>
      </c>
      <c r="U111" s="4" t="s">
        <v>41</v>
      </c>
      <c r="V111" s="4">
        <v>1</v>
      </c>
      <c r="W111" s="4">
        <v>2015</v>
      </c>
      <c r="X111" s="4">
        <v>737</v>
      </c>
      <c r="Y111" s="4">
        <v>4</v>
      </c>
      <c r="Z111" s="4">
        <v>27</v>
      </c>
      <c r="AA111" s="4">
        <v>475</v>
      </c>
    </row>
    <row r="112" spans="1:27" x14ac:dyDescent="0.2">
      <c r="A112" s="4">
        <v>405</v>
      </c>
      <c r="B112" s="4" t="s">
        <v>2914</v>
      </c>
      <c r="C112" s="4">
        <v>0</v>
      </c>
      <c r="D112" s="4" t="s">
        <v>3497</v>
      </c>
      <c r="E112" s="4" t="s">
        <v>293</v>
      </c>
      <c r="F112" s="4" t="s">
        <v>32</v>
      </c>
      <c r="G112" s="4" t="s">
        <v>33</v>
      </c>
      <c r="H112" s="4">
        <v>1</v>
      </c>
      <c r="I112" s="4" t="s">
        <v>34</v>
      </c>
      <c r="J112" s="4" t="s">
        <v>35</v>
      </c>
      <c r="K112" s="4" t="s">
        <v>1279</v>
      </c>
      <c r="L112" s="4" t="s">
        <v>4360</v>
      </c>
      <c r="M112" s="4" t="s">
        <v>1105</v>
      </c>
      <c r="N112" s="4" t="s">
        <v>1105</v>
      </c>
      <c r="O112" s="4" t="s">
        <v>1280</v>
      </c>
      <c r="P112" s="4" t="s">
        <v>4339</v>
      </c>
      <c r="Q112" s="4" t="s">
        <v>1277</v>
      </c>
      <c r="R112" s="4" t="s">
        <v>1225</v>
      </c>
      <c r="S112" s="4" t="s">
        <v>1281</v>
      </c>
      <c r="T112" s="4">
        <v>1</v>
      </c>
      <c r="U112" s="4" t="s">
        <v>41</v>
      </c>
      <c r="V112" s="4">
        <v>1</v>
      </c>
      <c r="W112" s="4">
        <v>2015</v>
      </c>
      <c r="X112" s="4">
        <v>1279</v>
      </c>
      <c r="Y112" s="4">
        <v>21</v>
      </c>
      <c r="Z112" s="4">
        <v>40</v>
      </c>
      <c r="AA112" s="4">
        <v>405</v>
      </c>
    </row>
    <row r="113" spans="1:27" x14ac:dyDescent="0.2">
      <c r="A113" s="4">
        <v>429</v>
      </c>
      <c r="B113" s="4" t="s">
        <v>2938</v>
      </c>
      <c r="C113" s="4">
        <v>0</v>
      </c>
      <c r="D113" s="4" t="s">
        <v>3498</v>
      </c>
      <c r="E113" s="4" t="s">
        <v>1332</v>
      </c>
      <c r="F113" s="4" t="s">
        <v>32</v>
      </c>
      <c r="G113" s="4" t="s">
        <v>33</v>
      </c>
      <c r="H113" s="4">
        <v>1</v>
      </c>
      <c r="I113" s="4" t="s">
        <v>34</v>
      </c>
      <c r="J113" s="4" t="s">
        <v>35</v>
      </c>
      <c r="K113" s="4" t="s">
        <v>1333</v>
      </c>
      <c r="L113" s="4" t="s">
        <v>4361</v>
      </c>
      <c r="M113" s="4" t="s">
        <v>1105</v>
      </c>
      <c r="N113" s="4" t="s">
        <v>1105</v>
      </c>
      <c r="O113" s="4" t="s">
        <v>1328</v>
      </c>
      <c r="P113" s="4" t="s">
        <v>4610</v>
      </c>
      <c r="Q113" s="4" t="s">
        <v>1329</v>
      </c>
      <c r="R113" s="4" t="s">
        <v>1225</v>
      </c>
      <c r="S113" s="4" t="s">
        <v>1328</v>
      </c>
      <c r="T113" s="4">
        <v>1</v>
      </c>
      <c r="U113" s="4" t="s">
        <v>41</v>
      </c>
      <c r="V113" s="4" t="s">
        <v>78</v>
      </c>
      <c r="W113" s="4" t="s">
        <v>78</v>
      </c>
      <c r="X113" s="4">
        <v>1519</v>
      </c>
      <c r="Y113" s="4">
        <v>24</v>
      </c>
      <c r="Z113" s="4">
        <v>49</v>
      </c>
      <c r="AA113" s="4">
        <v>429</v>
      </c>
    </row>
    <row r="114" spans="1:27" x14ac:dyDescent="0.2">
      <c r="A114" s="4">
        <v>404</v>
      </c>
      <c r="B114" s="4" t="s">
        <v>2913</v>
      </c>
      <c r="C114" s="4">
        <v>0</v>
      </c>
      <c r="D114" s="4" t="s">
        <v>3499</v>
      </c>
      <c r="E114" s="4" t="s">
        <v>1275</v>
      </c>
      <c r="F114" s="4" t="s">
        <v>32</v>
      </c>
      <c r="G114" s="4" t="s">
        <v>33</v>
      </c>
      <c r="H114" s="4">
        <v>1</v>
      </c>
      <c r="I114" s="4" t="s">
        <v>34</v>
      </c>
      <c r="J114" s="4" t="s">
        <v>35</v>
      </c>
      <c r="K114" s="4" t="s">
        <v>1276</v>
      </c>
      <c r="L114" s="4" t="s">
        <v>4362</v>
      </c>
      <c r="M114" s="4" t="s">
        <v>1105</v>
      </c>
      <c r="N114" s="4" t="s">
        <v>1105</v>
      </c>
      <c r="O114" s="4" t="s">
        <v>1105</v>
      </c>
      <c r="P114" s="4" t="s">
        <v>4339</v>
      </c>
      <c r="Q114" s="4" t="s">
        <v>1277</v>
      </c>
      <c r="R114" s="4" t="s">
        <v>1225</v>
      </c>
      <c r="S114" s="4" t="s">
        <v>1278</v>
      </c>
      <c r="T114" s="4">
        <v>1</v>
      </c>
      <c r="U114" s="4" t="s">
        <v>41</v>
      </c>
      <c r="V114" s="4" t="s">
        <v>78</v>
      </c>
      <c r="W114" s="4" t="s">
        <v>78</v>
      </c>
      <c r="X114" s="4">
        <v>1436</v>
      </c>
      <c r="Y114" s="4">
        <v>17</v>
      </c>
      <c r="Z114" s="4">
        <v>51</v>
      </c>
      <c r="AA114" s="4">
        <v>404</v>
      </c>
    </row>
    <row r="115" spans="1:27" x14ac:dyDescent="0.2">
      <c r="A115" s="4">
        <v>474</v>
      </c>
      <c r="B115" s="4" t="s">
        <v>2983</v>
      </c>
      <c r="C115" s="4">
        <v>0</v>
      </c>
      <c r="D115" s="4" t="s">
        <v>3500</v>
      </c>
      <c r="E115" s="4" t="s">
        <v>1449</v>
      </c>
      <c r="F115" s="4" t="s">
        <v>32</v>
      </c>
      <c r="G115" s="4" t="s">
        <v>33</v>
      </c>
      <c r="H115" s="4">
        <v>1</v>
      </c>
      <c r="I115" s="4" t="s">
        <v>34</v>
      </c>
      <c r="J115" s="4" t="s">
        <v>35</v>
      </c>
      <c r="K115" s="4" t="s">
        <v>1450</v>
      </c>
      <c r="L115" s="4" t="s">
        <v>4362</v>
      </c>
      <c r="M115" s="4" t="s">
        <v>1105</v>
      </c>
      <c r="N115" s="4" t="s">
        <v>1105</v>
      </c>
      <c r="O115" s="4" t="s">
        <v>1105</v>
      </c>
      <c r="P115" s="4" t="s">
        <v>4339</v>
      </c>
      <c r="Q115" s="4" t="s">
        <v>1277</v>
      </c>
      <c r="R115" s="4" t="s">
        <v>1225</v>
      </c>
      <c r="S115" s="4" t="s">
        <v>1278</v>
      </c>
      <c r="T115" s="4">
        <v>1</v>
      </c>
      <c r="U115" s="4" t="s">
        <v>41</v>
      </c>
      <c r="V115" s="4">
        <v>1</v>
      </c>
      <c r="W115" s="4">
        <v>2016</v>
      </c>
      <c r="X115" s="4">
        <v>193</v>
      </c>
      <c r="Y115" s="4">
        <v>3</v>
      </c>
      <c r="Z115" s="4">
        <v>9</v>
      </c>
      <c r="AA115" s="4">
        <v>474</v>
      </c>
    </row>
    <row r="116" spans="1:27" x14ac:dyDescent="0.2">
      <c r="A116" s="4">
        <v>437</v>
      </c>
      <c r="B116" s="4" t="s">
        <v>2946</v>
      </c>
      <c r="C116" s="4">
        <v>0</v>
      </c>
      <c r="D116" s="4" t="s">
        <v>3501</v>
      </c>
      <c r="E116" s="4" t="s">
        <v>1352</v>
      </c>
      <c r="F116" s="4" t="s">
        <v>32</v>
      </c>
      <c r="G116" s="4" t="s">
        <v>33</v>
      </c>
      <c r="H116" s="4">
        <v>1</v>
      </c>
      <c r="I116" s="4" t="s">
        <v>34</v>
      </c>
      <c r="J116" s="4" t="s">
        <v>35</v>
      </c>
      <c r="K116" s="4" t="s">
        <v>1353</v>
      </c>
      <c r="L116" s="4" t="s">
        <v>4309</v>
      </c>
      <c r="M116" s="4" t="s">
        <v>1105</v>
      </c>
      <c r="N116" s="4" t="s">
        <v>1105</v>
      </c>
      <c r="O116" s="4" t="s">
        <v>1354</v>
      </c>
      <c r="P116" s="4" t="s">
        <v>4807</v>
      </c>
      <c r="Q116" s="4" t="s">
        <v>1350</v>
      </c>
      <c r="R116" s="4" t="s">
        <v>1225</v>
      </c>
      <c r="S116" s="4" t="s">
        <v>1354</v>
      </c>
      <c r="T116" s="4">
        <v>1</v>
      </c>
      <c r="U116" s="4" t="s">
        <v>41</v>
      </c>
      <c r="V116" s="4">
        <v>1</v>
      </c>
      <c r="W116" s="4">
        <v>2016</v>
      </c>
      <c r="X116" s="4">
        <v>718</v>
      </c>
      <c r="Y116" s="4">
        <v>14</v>
      </c>
      <c r="Z116" s="4">
        <v>25</v>
      </c>
      <c r="AA116" s="4">
        <v>437</v>
      </c>
    </row>
    <row r="117" spans="1:27" x14ac:dyDescent="0.2">
      <c r="A117" s="4">
        <v>670</v>
      </c>
      <c r="B117" s="4" t="s">
        <v>3179</v>
      </c>
      <c r="C117" s="4">
        <v>0</v>
      </c>
      <c r="D117" s="4" t="s">
        <v>3502</v>
      </c>
      <c r="E117" s="4" t="s">
        <v>1950</v>
      </c>
      <c r="F117" s="4" t="s">
        <v>32</v>
      </c>
      <c r="G117" s="4" t="s">
        <v>33</v>
      </c>
      <c r="H117" s="4">
        <v>1</v>
      </c>
      <c r="I117" s="4" t="s">
        <v>34</v>
      </c>
      <c r="J117" s="4" t="s">
        <v>35</v>
      </c>
      <c r="K117" s="4" t="s">
        <v>1951</v>
      </c>
      <c r="L117" s="4" t="s">
        <v>4363</v>
      </c>
      <c r="M117" s="4" t="s">
        <v>1841</v>
      </c>
      <c r="N117" s="4" t="s">
        <v>1947</v>
      </c>
      <c r="O117" s="4" t="s">
        <v>1947</v>
      </c>
      <c r="P117" s="4" t="s">
        <v>4834</v>
      </c>
      <c r="Q117" s="4" t="s">
        <v>1948</v>
      </c>
      <c r="R117" s="4" t="s">
        <v>1844</v>
      </c>
      <c r="S117" s="4" t="s">
        <v>1947</v>
      </c>
      <c r="T117" s="4">
        <v>1</v>
      </c>
      <c r="U117" s="4" t="s">
        <v>41</v>
      </c>
      <c r="V117" s="4" t="s">
        <v>78</v>
      </c>
      <c r="W117" s="4" t="s">
        <v>78</v>
      </c>
      <c r="X117" s="4">
        <v>1119</v>
      </c>
      <c r="Y117" s="4">
        <v>20</v>
      </c>
      <c r="Z117" s="4">
        <v>40</v>
      </c>
      <c r="AA117" s="4">
        <v>670</v>
      </c>
    </row>
    <row r="118" spans="1:27" x14ac:dyDescent="0.2">
      <c r="A118" s="4">
        <v>640</v>
      </c>
      <c r="B118" s="4" t="s">
        <v>3149</v>
      </c>
      <c r="C118" s="4">
        <v>0</v>
      </c>
      <c r="D118" s="4" t="s">
        <v>3503</v>
      </c>
      <c r="E118" s="4" t="s">
        <v>63</v>
      </c>
      <c r="F118" s="4" t="s">
        <v>32</v>
      </c>
      <c r="G118" s="4" t="s">
        <v>33</v>
      </c>
      <c r="H118" s="4">
        <v>1</v>
      </c>
      <c r="I118" s="4" t="s">
        <v>34</v>
      </c>
      <c r="J118" s="4" t="s">
        <v>35</v>
      </c>
      <c r="K118" s="4" t="s">
        <v>1874</v>
      </c>
      <c r="L118" s="4" t="s">
        <v>4364</v>
      </c>
      <c r="M118" s="4" t="s">
        <v>1841</v>
      </c>
      <c r="N118" s="4" t="s">
        <v>1841</v>
      </c>
      <c r="O118" s="4" t="s">
        <v>1841</v>
      </c>
      <c r="P118" s="4" t="s">
        <v>4835</v>
      </c>
      <c r="Q118" s="4" t="s">
        <v>1875</v>
      </c>
      <c r="R118" s="4" t="s">
        <v>1844</v>
      </c>
      <c r="S118" s="4" t="s">
        <v>1841</v>
      </c>
      <c r="T118" s="4">
        <v>1</v>
      </c>
      <c r="U118" s="4" t="s">
        <v>41</v>
      </c>
      <c r="V118" s="4" t="s">
        <v>78</v>
      </c>
      <c r="W118" s="4" t="s">
        <v>78</v>
      </c>
      <c r="X118" s="4">
        <v>2211</v>
      </c>
      <c r="Y118" s="4">
        <v>25</v>
      </c>
      <c r="Z118" s="4">
        <v>69</v>
      </c>
      <c r="AA118" s="4">
        <v>640</v>
      </c>
    </row>
    <row r="119" spans="1:27" x14ac:dyDescent="0.2">
      <c r="A119" s="4">
        <v>644</v>
      </c>
      <c r="B119" s="4" t="s">
        <v>3153</v>
      </c>
      <c r="C119" s="4">
        <v>0</v>
      </c>
      <c r="D119" s="4" t="s">
        <v>3504</v>
      </c>
      <c r="E119" s="4" t="s">
        <v>1881</v>
      </c>
      <c r="F119" s="4" t="s">
        <v>32</v>
      </c>
      <c r="G119" s="4" t="s">
        <v>33</v>
      </c>
      <c r="H119" s="4">
        <v>1</v>
      </c>
      <c r="I119" s="4" t="s">
        <v>34</v>
      </c>
      <c r="J119" s="4" t="s">
        <v>35</v>
      </c>
      <c r="K119" s="4" t="s">
        <v>1882</v>
      </c>
      <c r="L119" s="4" t="s">
        <v>4365</v>
      </c>
      <c r="M119" s="4" t="s">
        <v>1841</v>
      </c>
      <c r="N119" s="4" t="s">
        <v>1841</v>
      </c>
      <c r="O119" s="4" t="s">
        <v>1883</v>
      </c>
      <c r="P119" s="4" t="s">
        <v>4835</v>
      </c>
      <c r="Q119" s="4" t="s">
        <v>1875</v>
      </c>
      <c r="R119" s="4" t="s">
        <v>1844</v>
      </c>
      <c r="S119" s="4" t="s">
        <v>1883</v>
      </c>
      <c r="T119" s="4">
        <v>1</v>
      </c>
      <c r="U119" s="4" t="s">
        <v>41</v>
      </c>
      <c r="V119" s="4" t="s">
        <v>78</v>
      </c>
      <c r="W119" s="4" t="s">
        <v>78</v>
      </c>
      <c r="X119" s="4">
        <v>1279</v>
      </c>
      <c r="Y119" s="4">
        <v>11</v>
      </c>
      <c r="Z119" s="4">
        <v>37</v>
      </c>
      <c r="AA119" s="4">
        <v>644</v>
      </c>
    </row>
    <row r="120" spans="1:27" x14ac:dyDescent="0.2">
      <c r="A120" s="4">
        <v>679</v>
      </c>
      <c r="B120" s="4" t="s">
        <v>3188</v>
      </c>
      <c r="C120" s="4">
        <v>0</v>
      </c>
      <c r="D120" s="4" t="s">
        <v>3505</v>
      </c>
      <c r="E120" s="4" t="s">
        <v>1971</v>
      </c>
      <c r="F120" s="4" t="s">
        <v>32</v>
      </c>
      <c r="G120" s="4" t="s">
        <v>33</v>
      </c>
      <c r="H120" s="4">
        <v>1</v>
      </c>
      <c r="I120" s="4" t="s">
        <v>34</v>
      </c>
      <c r="J120" s="4" t="s">
        <v>35</v>
      </c>
      <c r="K120" s="4" t="s">
        <v>1972</v>
      </c>
      <c r="L120" s="4" t="s">
        <v>4366</v>
      </c>
      <c r="M120" s="4" t="s">
        <v>1841</v>
      </c>
      <c r="N120" s="4" t="s">
        <v>1947</v>
      </c>
      <c r="O120" s="4" t="s">
        <v>1931</v>
      </c>
      <c r="P120" s="4" t="s">
        <v>4834</v>
      </c>
      <c r="Q120" s="4" t="s">
        <v>1948</v>
      </c>
      <c r="R120" s="4" t="s">
        <v>1844</v>
      </c>
      <c r="S120" s="4" t="s">
        <v>1931</v>
      </c>
      <c r="T120" s="4">
        <v>1</v>
      </c>
      <c r="U120" s="4" t="s">
        <v>41</v>
      </c>
      <c r="V120" s="4">
        <v>1</v>
      </c>
      <c r="W120" s="4">
        <v>2016</v>
      </c>
      <c r="X120" s="4">
        <v>430</v>
      </c>
      <c r="Y120" s="4">
        <v>8</v>
      </c>
      <c r="Z120" s="4">
        <v>13</v>
      </c>
      <c r="AA120" s="4">
        <v>679</v>
      </c>
    </row>
    <row r="121" spans="1:27" x14ac:dyDescent="0.2">
      <c r="A121" s="4">
        <v>641</v>
      </c>
      <c r="B121" s="4" t="s">
        <v>3150</v>
      </c>
      <c r="C121" s="4">
        <v>0</v>
      </c>
      <c r="D121" s="4" t="s">
        <v>3506</v>
      </c>
      <c r="E121" s="4" t="s">
        <v>937</v>
      </c>
      <c r="F121" s="4" t="s">
        <v>32</v>
      </c>
      <c r="G121" s="4" t="s">
        <v>33</v>
      </c>
      <c r="H121" s="4">
        <v>1</v>
      </c>
      <c r="I121" s="4" t="s">
        <v>34</v>
      </c>
      <c r="J121" s="4" t="s">
        <v>35</v>
      </c>
      <c r="K121" s="4" t="s">
        <v>1876</v>
      </c>
      <c r="L121" s="4" t="s">
        <v>4364</v>
      </c>
      <c r="M121" s="4" t="s">
        <v>1841</v>
      </c>
      <c r="N121" s="4" t="s">
        <v>1841</v>
      </c>
      <c r="O121" s="4" t="s">
        <v>1841</v>
      </c>
      <c r="P121" s="4" t="s">
        <v>4835</v>
      </c>
      <c r="Q121" s="4" t="s">
        <v>1875</v>
      </c>
      <c r="R121" s="4" t="s">
        <v>1844</v>
      </c>
      <c r="S121" s="4" t="s">
        <v>1841</v>
      </c>
      <c r="T121" s="4">
        <v>1</v>
      </c>
      <c r="U121" s="4" t="s">
        <v>41</v>
      </c>
      <c r="V121" s="4" t="s">
        <v>78</v>
      </c>
      <c r="W121" s="4" t="s">
        <v>78</v>
      </c>
      <c r="X121" s="4">
        <v>1973</v>
      </c>
      <c r="Y121" s="4">
        <v>6</v>
      </c>
      <c r="Z121" s="4">
        <v>49</v>
      </c>
      <c r="AA121" s="4">
        <v>641</v>
      </c>
    </row>
    <row r="122" spans="1:27" x14ac:dyDescent="0.2">
      <c r="A122" s="4">
        <v>650</v>
      </c>
      <c r="B122" s="4" t="s">
        <v>3159</v>
      </c>
      <c r="C122" s="4">
        <v>0</v>
      </c>
      <c r="D122" s="4" t="s">
        <v>3507</v>
      </c>
      <c r="E122" s="4" t="s">
        <v>1895</v>
      </c>
      <c r="F122" s="4" t="s">
        <v>32</v>
      </c>
      <c r="G122" s="4" t="s">
        <v>33</v>
      </c>
      <c r="H122" s="4">
        <v>1</v>
      </c>
      <c r="I122" s="4" t="s">
        <v>34</v>
      </c>
      <c r="J122" s="4" t="s">
        <v>35</v>
      </c>
      <c r="K122" s="4" t="s">
        <v>1896</v>
      </c>
      <c r="L122" s="4" t="s">
        <v>4367</v>
      </c>
      <c r="M122" s="4" t="s">
        <v>1841</v>
      </c>
      <c r="N122" s="4" t="s">
        <v>1842</v>
      </c>
      <c r="O122" s="4" t="s">
        <v>1897</v>
      </c>
      <c r="P122" s="4" t="s">
        <v>4835</v>
      </c>
      <c r="Q122" s="4" t="s">
        <v>1875</v>
      </c>
      <c r="R122" s="4" t="s">
        <v>1844</v>
      </c>
      <c r="S122" s="4" t="s">
        <v>1897</v>
      </c>
      <c r="T122" s="4">
        <v>1</v>
      </c>
      <c r="U122" s="4" t="s">
        <v>41</v>
      </c>
      <c r="V122" s="4">
        <v>1</v>
      </c>
      <c r="W122" s="4">
        <v>2017</v>
      </c>
      <c r="X122" s="4">
        <v>249</v>
      </c>
      <c r="Y122" s="4">
        <v>2</v>
      </c>
      <c r="Z122" s="4">
        <v>12</v>
      </c>
      <c r="AA122" s="4">
        <v>650</v>
      </c>
    </row>
    <row r="123" spans="1:27" x14ac:dyDescent="0.2">
      <c r="A123" s="4">
        <v>656</v>
      </c>
      <c r="B123" s="4" t="s">
        <v>3165</v>
      </c>
      <c r="C123" s="4">
        <v>0</v>
      </c>
      <c r="D123" s="4" t="s">
        <v>3508</v>
      </c>
      <c r="E123" s="4" t="s">
        <v>1137</v>
      </c>
      <c r="F123" s="4" t="s">
        <v>32</v>
      </c>
      <c r="G123" s="4" t="s">
        <v>33</v>
      </c>
      <c r="H123" s="4">
        <v>1</v>
      </c>
      <c r="I123" s="4" t="s">
        <v>34</v>
      </c>
      <c r="J123" s="4" t="s">
        <v>35</v>
      </c>
      <c r="K123" s="4" t="s">
        <v>1911</v>
      </c>
      <c r="L123" s="4" t="s">
        <v>4368</v>
      </c>
      <c r="M123" s="4" t="s">
        <v>1841</v>
      </c>
      <c r="N123" s="4" t="s">
        <v>1841</v>
      </c>
      <c r="O123" s="4" t="s">
        <v>1912</v>
      </c>
      <c r="P123" s="4" t="s">
        <v>4836</v>
      </c>
      <c r="Q123" s="4" t="s">
        <v>1905</v>
      </c>
      <c r="R123" s="4" t="s">
        <v>1844</v>
      </c>
      <c r="S123" s="4" t="s">
        <v>1913</v>
      </c>
      <c r="T123" s="4">
        <v>1</v>
      </c>
      <c r="U123" s="4" t="s">
        <v>41</v>
      </c>
      <c r="V123" s="4">
        <v>1</v>
      </c>
      <c r="W123" s="4">
        <v>2015</v>
      </c>
      <c r="X123" s="4">
        <v>599</v>
      </c>
      <c r="Y123" s="4">
        <v>6</v>
      </c>
      <c r="Z123" s="4">
        <v>17</v>
      </c>
      <c r="AA123" s="4">
        <v>656</v>
      </c>
    </row>
    <row r="124" spans="1:27" x14ac:dyDescent="0.2">
      <c r="A124" s="4">
        <v>627</v>
      </c>
      <c r="B124" s="4" t="s">
        <v>3136</v>
      </c>
      <c r="C124" s="4">
        <v>0</v>
      </c>
      <c r="D124" s="4" t="s">
        <v>3509</v>
      </c>
      <c r="E124" s="4" t="s">
        <v>1839</v>
      </c>
      <c r="F124" s="4" t="s">
        <v>32</v>
      </c>
      <c r="G124" s="4" t="s">
        <v>33</v>
      </c>
      <c r="H124" s="4">
        <v>1</v>
      </c>
      <c r="I124" s="4" t="s">
        <v>34</v>
      </c>
      <c r="J124" s="4" t="s">
        <v>35</v>
      </c>
      <c r="K124" s="4" t="s">
        <v>1840</v>
      </c>
      <c r="L124" s="4" t="s">
        <v>4369</v>
      </c>
      <c r="M124" s="4" t="s">
        <v>1841</v>
      </c>
      <c r="N124" s="4" t="s">
        <v>1842</v>
      </c>
      <c r="O124" s="4" t="s">
        <v>1842</v>
      </c>
      <c r="P124" s="4" t="s">
        <v>4837</v>
      </c>
      <c r="Q124" s="4" t="s">
        <v>1843</v>
      </c>
      <c r="R124" s="4" t="s">
        <v>1844</v>
      </c>
      <c r="S124" s="4" t="s">
        <v>1842</v>
      </c>
      <c r="T124" s="4">
        <v>1</v>
      </c>
      <c r="U124" s="4" t="s">
        <v>41</v>
      </c>
      <c r="V124" s="4">
        <v>1</v>
      </c>
      <c r="W124" s="4">
        <v>2015</v>
      </c>
      <c r="X124" s="4">
        <v>413</v>
      </c>
      <c r="Y124" s="4">
        <v>5</v>
      </c>
      <c r="Z124" s="4">
        <v>15</v>
      </c>
      <c r="AA124" s="4">
        <v>627</v>
      </c>
    </row>
    <row r="125" spans="1:27" x14ac:dyDescent="0.2">
      <c r="A125" s="4">
        <v>637</v>
      </c>
      <c r="B125" s="4" t="s">
        <v>3146</v>
      </c>
      <c r="C125" s="4">
        <v>0</v>
      </c>
      <c r="D125" s="4" t="s">
        <v>3510</v>
      </c>
      <c r="E125" s="4" t="s">
        <v>1863</v>
      </c>
      <c r="F125" s="4" t="s">
        <v>32</v>
      </c>
      <c r="G125" s="4" t="s">
        <v>33</v>
      </c>
      <c r="H125" s="4">
        <v>1</v>
      </c>
      <c r="I125" s="4" t="s">
        <v>34</v>
      </c>
      <c r="J125" s="4" t="s">
        <v>35</v>
      </c>
      <c r="K125" s="4" t="s">
        <v>1864</v>
      </c>
      <c r="L125" s="4" t="s">
        <v>4370</v>
      </c>
      <c r="M125" s="4" t="s">
        <v>1841</v>
      </c>
      <c r="N125" s="4" t="s">
        <v>1865</v>
      </c>
      <c r="O125" s="4" t="s">
        <v>1864</v>
      </c>
      <c r="P125" s="4" t="s">
        <v>4838</v>
      </c>
      <c r="Q125" s="4" t="s">
        <v>1866</v>
      </c>
      <c r="R125" s="4" t="s">
        <v>1844</v>
      </c>
      <c r="S125" s="4" t="s">
        <v>1864</v>
      </c>
      <c r="T125" s="4">
        <v>1</v>
      </c>
      <c r="U125" s="4" t="s">
        <v>41</v>
      </c>
      <c r="V125" s="4">
        <v>1</v>
      </c>
      <c r="W125" s="4">
        <v>2015</v>
      </c>
      <c r="X125" s="4">
        <v>477</v>
      </c>
      <c r="Y125" s="4">
        <v>8</v>
      </c>
      <c r="Z125" s="4">
        <v>20</v>
      </c>
      <c r="AA125" s="4">
        <v>637</v>
      </c>
    </row>
    <row r="126" spans="1:27" x14ac:dyDescent="0.2">
      <c r="A126" s="4">
        <v>657</v>
      </c>
      <c r="B126" s="4" t="s">
        <v>3166</v>
      </c>
      <c r="C126" s="4">
        <v>0</v>
      </c>
      <c r="D126" s="4" t="s">
        <v>3511</v>
      </c>
      <c r="E126" s="4" t="s">
        <v>1914</v>
      </c>
      <c r="F126" s="4" t="s">
        <v>32</v>
      </c>
      <c r="G126" s="4" t="s">
        <v>33</v>
      </c>
      <c r="H126" s="4">
        <v>1</v>
      </c>
      <c r="I126" s="4" t="s">
        <v>34</v>
      </c>
      <c r="J126" s="4" t="s">
        <v>35</v>
      </c>
      <c r="K126" s="4" t="s">
        <v>1915</v>
      </c>
      <c r="L126" s="4" t="s">
        <v>4368</v>
      </c>
      <c r="M126" s="4" t="s">
        <v>1841</v>
      </c>
      <c r="N126" s="4" t="s">
        <v>1841</v>
      </c>
      <c r="O126" s="4" t="s">
        <v>1912</v>
      </c>
      <c r="P126" s="4" t="s">
        <v>4836</v>
      </c>
      <c r="Q126" s="4" t="s">
        <v>1905</v>
      </c>
      <c r="R126" s="4" t="s">
        <v>1844</v>
      </c>
      <c r="S126" s="4" t="s">
        <v>1916</v>
      </c>
      <c r="T126" s="4">
        <v>1</v>
      </c>
      <c r="U126" s="4" t="s">
        <v>41</v>
      </c>
      <c r="V126" s="4" t="s">
        <v>78</v>
      </c>
      <c r="W126" s="4" t="s">
        <v>78</v>
      </c>
      <c r="X126" s="4">
        <v>795</v>
      </c>
      <c r="Y126" s="4">
        <v>5</v>
      </c>
      <c r="Z126" s="4">
        <v>21</v>
      </c>
      <c r="AA126" s="4">
        <v>657</v>
      </c>
    </row>
    <row r="127" spans="1:27" x14ac:dyDescent="0.2">
      <c r="A127" s="4">
        <v>655</v>
      </c>
      <c r="B127" s="4" t="s">
        <v>3164</v>
      </c>
      <c r="C127" s="4">
        <v>0</v>
      </c>
      <c r="D127" s="4" t="s">
        <v>3512</v>
      </c>
      <c r="E127" s="4" t="s">
        <v>1908</v>
      </c>
      <c r="F127" s="4" t="s">
        <v>32</v>
      </c>
      <c r="G127" s="4" t="s">
        <v>33</v>
      </c>
      <c r="H127" s="4">
        <v>1</v>
      </c>
      <c r="I127" s="4" t="s">
        <v>34</v>
      </c>
      <c r="J127" s="4" t="s">
        <v>35</v>
      </c>
      <c r="K127" s="4" t="s">
        <v>1909</v>
      </c>
      <c r="L127" s="4" t="s">
        <v>4371</v>
      </c>
      <c r="M127" s="4" t="s">
        <v>1841</v>
      </c>
      <c r="N127" s="4" t="s">
        <v>1841</v>
      </c>
      <c r="O127" s="4" t="s">
        <v>1910</v>
      </c>
      <c r="P127" s="4" t="s">
        <v>4836</v>
      </c>
      <c r="Q127" s="4" t="s">
        <v>1905</v>
      </c>
      <c r="R127" s="4" t="s">
        <v>1844</v>
      </c>
      <c r="S127" s="4" t="s">
        <v>52</v>
      </c>
      <c r="T127" s="4">
        <v>1</v>
      </c>
      <c r="U127" s="4" t="s">
        <v>41</v>
      </c>
      <c r="V127" s="4" t="s">
        <v>78</v>
      </c>
      <c r="W127" s="4" t="s">
        <v>78</v>
      </c>
      <c r="X127" s="4">
        <v>709</v>
      </c>
      <c r="Y127" s="4">
        <v>6</v>
      </c>
      <c r="Z127" s="4">
        <v>19</v>
      </c>
      <c r="AA127" s="4">
        <v>655</v>
      </c>
    </row>
    <row r="128" spans="1:27" x14ac:dyDescent="0.2">
      <c r="A128" s="4">
        <v>668</v>
      </c>
      <c r="B128" s="4" t="s">
        <v>3177</v>
      </c>
      <c r="C128" s="4">
        <v>0</v>
      </c>
      <c r="D128" s="4" t="s">
        <v>3513</v>
      </c>
      <c r="E128" s="4" t="s">
        <v>1943</v>
      </c>
      <c r="F128" s="4" t="s">
        <v>32</v>
      </c>
      <c r="G128" s="4" t="s">
        <v>33</v>
      </c>
      <c r="H128" s="4">
        <v>1</v>
      </c>
      <c r="I128" s="4" t="s">
        <v>34</v>
      </c>
      <c r="J128" s="4" t="s">
        <v>35</v>
      </c>
      <c r="K128" s="4" t="s">
        <v>1944</v>
      </c>
      <c r="L128" s="4" t="s">
        <v>4372</v>
      </c>
      <c r="M128" s="4" t="s">
        <v>1841</v>
      </c>
      <c r="N128" s="4" t="s">
        <v>1865</v>
      </c>
      <c r="O128" s="4" t="s">
        <v>114</v>
      </c>
      <c r="P128" s="4" t="s">
        <v>4839</v>
      </c>
      <c r="Q128" s="4" t="s">
        <v>1932</v>
      </c>
      <c r="R128" s="4" t="s">
        <v>1844</v>
      </c>
      <c r="S128" s="4" t="s">
        <v>114</v>
      </c>
      <c r="T128" s="4">
        <v>1</v>
      </c>
      <c r="U128" s="4" t="s">
        <v>41</v>
      </c>
      <c r="V128" s="4">
        <v>1</v>
      </c>
      <c r="W128" s="4">
        <v>2015</v>
      </c>
      <c r="X128" s="4">
        <v>188</v>
      </c>
      <c r="Y128" s="4">
        <v>8</v>
      </c>
      <c r="Z128" s="4">
        <v>10</v>
      </c>
      <c r="AA128" s="4">
        <v>668</v>
      </c>
    </row>
    <row r="129" spans="1:27" x14ac:dyDescent="0.2">
      <c r="A129" s="4">
        <v>642</v>
      </c>
      <c r="B129" s="4" t="s">
        <v>3151</v>
      </c>
      <c r="C129" s="4">
        <v>0</v>
      </c>
      <c r="D129" s="4" t="s">
        <v>3514</v>
      </c>
      <c r="E129" s="4" t="s">
        <v>1877</v>
      </c>
      <c r="F129" s="4" t="s">
        <v>32</v>
      </c>
      <c r="G129" s="4" t="s">
        <v>33</v>
      </c>
      <c r="H129" s="4">
        <v>1</v>
      </c>
      <c r="I129" s="4" t="s">
        <v>34</v>
      </c>
      <c r="J129" s="4" t="s">
        <v>35</v>
      </c>
      <c r="K129" s="4" t="s">
        <v>1878</v>
      </c>
      <c r="L129" s="4" t="s">
        <v>4364</v>
      </c>
      <c r="M129" s="4" t="s">
        <v>1841</v>
      </c>
      <c r="N129" s="4" t="s">
        <v>1841</v>
      </c>
      <c r="O129" s="4" t="s">
        <v>1841</v>
      </c>
      <c r="P129" s="4" t="s">
        <v>4835</v>
      </c>
      <c r="Q129" s="4" t="s">
        <v>1875</v>
      </c>
      <c r="R129" s="4" t="s">
        <v>1844</v>
      </c>
      <c r="S129" s="4" t="s">
        <v>219</v>
      </c>
      <c r="T129" s="4">
        <v>1</v>
      </c>
      <c r="U129" s="4" t="s">
        <v>41</v>
      </c>
      <c r="V129" s="4" t="s">
        <v>78</v>
      </c>
      <c r="W129" s="4" t="s">
        <v>78</v>
      </c>
      <c r="X129" s="4">
        <v>1030</v>
      </c>
      <c r="Y129" s="4">
        <v>22</v>
      </c>
      <c r="Z129" s="4">
        <v>30</v>
      </c>
      <c r="AA129" s="4">
        <v>642</v>
      </c>
    </row>
    <row r="130" spans="1:27" x14ac:dyDescent="0.2">
      <c r="A130" s="4">
        <v>673</v>
      </c>
      <c r="B130" s="4" t="s">
        <v>3182</v>
      </c>
      <c r="C130" s="4">
        <v>0</v>
      </c>
      <c r="D130" s="4" t="s">
        <v>3515</v>
      </c>
      <c r="E130" s="4" t="s">
        <v>1956</v>
      </c>
      <c r="F130" s="4" t="s">
        <v>32</v>
      </c>
      <c r="G130" s="4" t="s">
        <v>33</v>
      </c>
      <c r="H130" s="4">
        <v>1</v>
      </c>
      <c r="I130" s="4" t="s">
        <v>34</v>
      </c>
      <c r="J130" s="4" t="s">
        <v>35</v>
      </c>
      <c r="K130" s="4" t="s">
        <v>1957</v>
      </c>
      <c r="L130" s="4" t="s">
        <v>4363</v>
      </c>
      <c r="M130" s="4" t="s">
        <v>1841</v>
      </c>
      <c r="N130" s="4" t="s">
        <v>1947</v>
      </c>
      <c r="O130" s="4" t="s">
        <v>1947</v>
      </c>
      <c r="P130" s="4" t="s">
        <v>4834</v>
      </c>
      <c r="Q130" s="4" t="s">
        <v>1948</v>
      </c>
      <c r="R130" s="4" t="s">
        <v>1844</v>
      </c>
      <c r="S130" s="4" t="s">
        <v>1947</v>
      </c>
      <c r="T130" s="4">
        <v>1</v>
      </c>
      <c r="U130" s="4" t="s">
        <v>41</v>
      </c>
      <c r="V130" s="4">
        <v>1</v>
      </c>
      <c r="W130" s="4">
        <v>2015</v>
      </c>
      <c r="X130" s="4">
        <v>1027</v>
      </c>
      <c r="Y130" s="4">
        <v>15</v>
      </c>
      <c r="Z130" s="4">
        <v>25</v>
      </c>
      <c r="AA130" s="4">
        <v>673</v>
      </c>
    </row>
    <row r="131" spans="1:27" x14ac:dyDescent="0.2">
      <c r="A131" s="4">
        <v>638</v>
      </c>
      <c r="B131" s="4" t="s">
        <v>3147</v>
      </c>
      <c r="C131" s="4">
        <v>0</v>
      </c>
      <c r="D131" s="4" t="s">
        <v>3516</v>
      </c>
      <c r="E131" s="4" t="s">
        <v>1867</v>
      </c>
      <c r="F131" s="4" t="s">
        <v>32</v>
      </c>
      <c r="G131" s="4" t="s">
        <v>33</v>
      </c>
      <c r="H131" s="4">
        <v>1</v>
      </c>
      <c r="I131" s="4" t="s">
        <v>34</v>
      </c>
      <c r="J131" s="4" t="s">
        <v>35</v>
      </c>
      <c r="K131" s="4" t="s">
        <v>1868</v>
      </c>
      <c r="L131" s="4" t="s">
        <v>4370</v>
      </c>
      <c r="M131" s="4" t="s">
        <v>1841</v>
      </c>
      <c r="N131" s="4" t="s">
        <v>1865</v>
      </c>
      <c r="O131" s="4" t="s">
        <v>1864</v>
      </c>
      <c r="P131" s="4" t="s">
        <v>4838</v>
      </c>
      <c r="Q131" s="4" t="s">
        <v>1866</v>
      </c>
      <c r="R131" s="4" t="s">
        <v>1844</v>
      </c>
      <c r="S131" s="4" t="s">
        <v>1864</v>
      </c>
      <c r="T131" s="4">
        <v>1</v>
      </c>
      <c r="U131" s="4" t="s">
        <v>41</v>
      </c>
      <c r="V131" s="4" t="s">
        <v>78</v>
      </c>
      <c r="W131" s="4" t="s">
        <v>78</v>
      </c>
      <c r="X131" s="4">
        <v>722</v>
      </c>
      <c r="Y131" s="4">
        <v>4</v>
      </c>
      <c r="Z131" s="4">
        <v>24</v>
      </c>
      <c r="AA131" s="4">
        <v>638</v>
      </c>
    </row>
    <row r="132" spans="1:27" x14ac:dyDescent="0.2">
      <c r="A132" s="4">
        <v>639</v>
      </c>
      <c r="B132" s="4" t="s">
        <v>3148</v>
      </c>
      <c r="C132" s="4">
        <v>0</v>
      </c>
      <c r="D132" s="4" t="s">
        <v>3517</v>
      </c>
      <c r="E132" s="4" t="s">
        <v>1869</v>
      </c>
      <c r="F132" s="4" t="s">
        <v>32</v>
      </c>
      <c r="G132" s="4" t="s">
        <v>33</v>
      </c>
      <c r="H132" s="4">
        <v>1</v>
      </c>
      <c r="I132" s="4" t="s">
        <v>34</v>
      </c>
      <c r="J132" s="4" t="s">
        <v>35</v>
      </c>
      <c r="K132" s="4" t="s">
        <v>1870</v>
      </c>
      <c r="L132" s="4" t="s">
        <v>4293</v>
      </c>
      <c r="M132" s="4" t="s">
        <v>1841</v>
      </c>
      <c r="N132" s="4" t="s">
        <v>1871</v>
      </c>
      <c r="O132" s="4" t="s">
        <v>1872</v>
      </c>
      <c r="P132" s="4" t="s">
        <v>4840</v>
      </c>
      <c r="Q132" s="4" t="s">
        <v>1873</v>
      </c>
      <c r="R132" s="4" t="s">
        <v>1844</v>
      </c>
      <c r="S132" s="4" t="s">
        <v>1871</v>
      </c>
      <c r="T132" s="4">
        <v>1</v>
      </c>
      <c r="U132" s="4" t="s">
        <v>41</v>
      </c>
      <c r="V132" s="4" t="s">
        <v>78</v>
      </c>
      <c r="W132" s="4" t="s">
        <v>78</v>
      </c>
      <c r="X132" s="4">
        <v>1257</v>
      </c>
      <c r="Y132" s="4">
        <v>22</v>
      </c>
      <c r="Z132" s="4">
        <v>33</v>
      </c>
      <c r="AA132" s="4">
        <v>639</v>
      </c>
    </row>
    <row r="133" spans="1:27" x14ac:dyDescent="0.2">
      <c r="A133" s="4">
        <v>653</v>
      </c>
      <c r="B133" s="4" t="s">
        <v>3162</v>
      </c>
      <c r="C133" s="4">
        <v>0</v>
      </c>
      <c r="D133" s="4" t="s">
        <v>3518</v>
      </c>
      <c r="E133" s="4" t="s">
        <v>524</v>
      </c>
      <c r="F133" s="4" t="s">
        <v>32</v>
      </c>
      <c r="G133" s="4" t="s">
        <v>33</v>
      </c>
      <c r="H133" s="4">
        <v>1</v>
      </c>
      <c r="I133" s="4" t="s">
        <v>34</v>
      </c>
      <c r="J133" s="4" t="s">
        <v>35</v>
      </c>
      <c r="K133" s="4" t="s">
        <v>1902</v>
      </c>
      <c r="L133" s="4" t="s">
        <v>4373</v>
      </c>
      <c r="M133" s="4" t="s">
        <v>1841</v>
      </c>
      <c r="N133" s="4" t="s">
        <v>1903</v>
      </c>
      <c r="O133" s="4" t="s">
        <v>1904</v>
      </c>
      <c r="P133" s="4" t="s">
        <v>4836</v>
      </c>
      <c r="Q133" s="4" t="s">
        <v>1905</v>
      </c>
      <c r="R133" s="4" t="s">
        <v>1844</v>
      </c>
      <c r="S133" s="4" t="s">
        <v>1904</v>
      </c>
      <c r="T133" s="4">
        <v>1</v>
      </c>
      <c r="U133" s="4" t="s">
        <v>41</v>
      </c>
      <c r="V133" s="4">
        <v>1</v>
      </c>
      <c r="W133" s="4">
        <v>2015</v>
      </c>
      <c r="X133" s="4">
        <v>298</v>
      </c>
      <c r="Y133" s="4">
        <v>8</v>
      </c>
      <c r="Z133" s="4">
        <v>10</v>
      </c>
      <c r="AA133" s="4">
        <v>653</v>
      </c>
    </row>
    <row r="134" spans="1:27" x14ac:dyDescent="0.2">
      <c r="A134" s="4">
        <v>47</v>
      </c>
      <c r="B134" s="4" t="s">
        <v>2556</v>
      </c>
      <c r="C134" s="4">
        <v>0</v>
      </c>
      <c r="D134" s="4" t="s">
        <v>3519</v>
      </c>
      <c r="E134" s="4" t="s">
        <v>197</v>
      </c>
      <c r="F134" s="4" t="s">
        <v>32</v>
      </c>
      <c r="G134" s="4" t="s">
        <v>33</v>
      </c>
      <c r="H134" s="4">
        <v>1</v>
      </c>
      <c r="I134" s="4" t="s">
        <v>34</v>
      </c>
      <c r="J134" s="4" t="s">
        <v>35</v>
      </c>
      <c r="K134" s="4" t="s">
        <v>198</v>
      </c>
      <c r="L134" s="4" t="s">
        <v>4374</v>
      </c>
      <c r="M134" s="4" t="s">
        <v>109</v>
      </c>
      <c r="N134" s="4" t="s">
        <v>116</v>
      </c>
      <c r="O134" s="4" t="s">
        <v>199</v>
      </c>
      <c r="P134" s="4" t="s">
        <v>4841</v>
      </c>
      <c r="Q134" s="4" t="s">
        <v>118</v>
      </c>
      <c r="R134" s="4" t="s">
        <v>113</v>
      </c>
      <c r="S134" s="4" t="s">
        <v>197</v>
      </c>
      <c r="T134" s="4">
        <v>1</v>
      </c>
      <c r="U134" s="4" t="s">
        <v>41</v>
      </c>
      <c r="V134" s="4" t="s">
        <v>78</v>
      </c>
      <c r="W134" s="4" t="s">
        <v>78</v>
      </c>
      <c r="X134" s="4">
        <v>735</v>
      </c>
      <c r="Y134" s="4">
        <v>11</v>
      </c>
      <c r="Z134" s="4">
        <v>25</v>
      </c>
      <c r="AA134" s="4">
        <v>47</v>
      </c>
    </row>
    <row r="135" spans="1:27" x14ac:dyDescent="0.2">
      <c r="A135" s="4">
        <v>23</v>
      </c>
      <c r="B135" s="4" t="s">
        <v>2532</v>
      </c>
      <c r="C135" s="4">
        <v>0</v>
      </c>
      <c r="D135" s="4" t="s">
        <v>3520</v>
      </c>
      <c r="E135" s="4" t="s">
        <v>114</v>
      </c>
      <c r="F135" s="4" t="s">
        <v>32</v>
      </c>
      <c r="G135" s="4" t="s">
        <v>33</v>
      </c>
      <c r="H135" s="4">
        <v>1</v>
      </c>
      <c r="I135" s="4" t="s">
        <v>34</v>
      </c>
      <c r="J135" s="4" t="s">
        <v>35</v>
      </c>
      <c r="K135" s="4" t="s">
        <v>115</v>
      </c>
      <c r="L135" s="4" t="s">
        <v>4375</v>
      </c>
      <c r="M135" s="4" t="s">
        <v>109</v>
      </c>
      <c r="N135" s="4" t="s">
        <v>116</v>
      </c>
      <c r="O135" s="4" t="s">
        <v>117</v>
      </c>
      <c r="P135" s="4" t="s">
        <v>4841</v>
      </c>
      <c r="Q135" s="4" t="s">
        <v>118</v>
      </c>
      <c r="R135" s="4" t="s">
        <v>113</v>
      </c>
      <c r="S135" s="4" t="s">
        <v>117</v>
      </c>
      <c r="T135" s="4">
        <v>1</v>
      </c>
      <c r="U135" s="4" t="s">
        <v>41</v>
      </c>
      <c r="V135" s="4" t="s">
        <v>78</v>
      </c>
      <c r="W135" s="4" t="s">
        <v>78</v>
      </c>
      <c r="X135" s="4">
        <v>572</v>
      </c>
      <c r="Y135" s="4">
        <v>15</v>
      </c>
      <c r="Z135" s="4">
        <v>22</v>
      </c>
      <c r="AA135" s="4">
        <v>23</v>
      </c>
    </row>
    <row r="136" spans="1:27" x14ac:dyDescent="0.2">
      <c r="A136" s="4">
        <v>33</v>
      </c>
      <c r="B136" s="4" t="s">
        <v>2542</v>
      </c>
      <c r="C136" s="4">
        <v>0</v>
      </c>
      <c r="D136" s="4" t="s">
        <v>3521</v>
      </c>
      <c r="E136" s="4" t="s">
        <v>144</v>
      </c>
      <c r="F136" s="4" t="s">
        <v>32</v>
      </c>
      <c r="G136" s="4" t="s">
        <v>33</v>
      </c>
      <c r="H136" s="4">
        <v>1</v>
      </c>
      <c r="I136" s="4" t="s">
        <v>34</v>
      </c>
      <c r="J136" s="4" t="s">
        <v>35</v>
      </c>
      <c r="K136" s="4" t="s">
        <v>145</v>
      </c>
      <c r="L136" s="4" t="s">
        <v>4376</v>
      </c>
      <c r="M136" s="4" t="s">
        <v>109</v>
      </c>
      <c r="N136" s="4" t="s">
        <v>146</v>
      </c>
      <c r="O136" s="4" t="s">
        <v>147</v>
      </c>
      <c r="P136" s="4" t="s">
        <v>4842</v>
      </c>
      <c r="Q136" s="4" t="s">
        <v>148</v>
      </c>
      <c r="R136" s="4" t="s">
        <v>113</v>
      </c>
      <c r="S136" s="4" t="s">
        <v>147</v>
      </c>
      <c r="T136" s="4">
        <v>1</v>
      </c>
      <c r="U136" s="4" t="s">
        <v>41</v>
      </c>
      <c r="V136" s="4">
        <v>1</v>
      </c>
      <c r="W136" s="4">
        <v>2016</v>
      </c>
      <c r="X136" s="4">
        <v>379</v>
      </c>
      <c r="Y136" s="4">
        <v>11</v>
      </c>
      <c r="Z136" s="4">
        <v>15</v>
      </c>
      <c r="AA136" s="4">
        <v>33</v>
      </c>
    </row>
    <row r="137" spans="1:27" x14ac:dyDescent="0.2">
      <c r="A137" s="4">
        <v>27</v>
      </c>
      <c r="B137" s="4" t="s">
        <v>2536</v>
      </c>
      <c r="C137" s="4">
        <v>0</v>
      </c>
      <c r="D137" s="4" t="s">
        <v>3522</v>
      </c>
      <c r="E137" s="4" t="s">
        <v>128</v>
      </c>
      <c r="F137" s="4" t="s">
        <v>32</v>
      </c>
      <c r="G137" s="4" t="s">
        <v>33</v>
      </c>
      <c r="H137" s="4">
        <v>1</v>
      </c>
      <c r="I137" s="4" t="s">
        <v>34</v>
      </c>
      <c r="J137" s="4" t="s">
        <v>35</v>
      </c>
      <c r="K137" s="4" t="s">
        <v>129</v>
      </c>
      <c r="L137" s="4" t="s">
        <v>4377</v>
      </c>
      <c r="M137" s="4" t="s">
        <v>109</v>
      </c>
      <c r="N137" s="4" t="s">
        <v>116</v>
      </c>
      <c r="O137" s="4" t="s">
        <v>121</v>
      </c>
      <c r="P137" s="4" t="s">
        <v>4841</v>
      </c>
      <c r="Q137" s="4" t="s">
        <v>118</v>
      </c>
      <c r="R137" s="4" t="s">
        <v>113</v>
      </c>
      <c r="S137" s="4" t="s">
        <v>128</v>
      </c>
      <c r="T137" s="4">
        <v>1</v>
      </c>
      <c r="U137" s="4" t="s">
        <v>41</v>
      </c>
      <c r="V137" s="4">
        <v>1</v>
      </c>
      <c r="W137" s="4">
        <v>2015</v>
      </c>
      <c r="X137" s="4">
        <v>259</v>
      </c>
      <c r="Y137" s="4">
        <v>8</v>
      </c>
      <c r="Z137" s="4">
        <v>12</v>
      </c>
      <c r="AA137" s="4">
        <v>27</v>
      </c>
    </row>
    <row r="138" spans="1:27" x14ac:dyDescent="0.2">
      <c r="A138" s="4">
        <v>25</v>
      </c>
      <c r="B138" s="4" t="s">
        <v>2534</v>
      </c>
      <c r="C138" s="4">
        <v>0</v>
      </c>
      <c r="D138" s="4" t="s">
        <v>3523</v>
      </c>
      <c r="E138" s="4" t="s">
        <v>123</v>
      </c>
      <c r="F138" s="4" t="s">
        <v>32</v>
      </c>
      <c r="G138" s="4" t="s">
        <v>33</v>
      </c>
      <c r="H138" s="4">
        <v>1</v>
      </c>
      <c r="I138" s="4" t="s">
        <v>34</v>
      </c>
      <c r="J138" s="4" t="s">
        <v>35</v>
      </c>
      <c r="K138" s="4" t="s">
        <v>124</v>
      </c>
      <c r="L138" s="4" t="s">
        <v>4377</v>
      </c>
      <c r="M138" s="4" t="s">
        <v>109</v>
      </c>
      <c r="N138" s="4" t="s">
        <v>116</v>
      </c>
      <c r="O138" s="4" t="s">
        <v>121</v>
      </c>
      <c r="P138" s="4" t="s">
        <v>4841</v>
      </c>
      <c r="Q138" s="4" t="s">
        <v>118</v>
      </c>
      <c r="R138" s="4" t="s">
        <v>113</v>
      </c>
      <c r="S138" s="4" t="s">
        <v>125</v>
      </c>
      <c r="T138" s="4">
        <v>1</v>
      </c>
      <c r="U138" s="4" t="s">
        <v>41</v>
      </c>
      <c r="V138" s="4" t="s">
        <v>78</v>
      </c>
      <c r="W138" s="4" t="s">
        <v>78</v>
      </c>
      <c r="X138" s="4">
        <v>174</v>
      </c>
      <c r="Y138" s="4">
        <v>7</v>
      </c>
      <c r="Z138" s="4">
        <v>8</v>
      </c>
      <c r="AA138" s="4">
        <v>25</v>
      </c>
    </row>
    <row r="139" spans="1:27" x14ac:dyDescent="0.2">
      <c r="A139" s="4">
        <v>119</v>
      </c>
      <c r="B139" s="4" t="s">
        <v>2628</v>
      </c>
      <c r="C139" s="4">
        <v>0</v>
      </c>
      <c r="D139" s="4" t="s">
        <v>3524</v>
      </c>
      <c r="E139" s="4" t="s">
        <v>447</v>
      </c>
      <c r="F139" s="4" t="s">
        <v>32</v>
      </c>
      <c r="G139" s="4" t="s">
        <v>33</v>
      </c>
      <c r="H139" s="4">
        <v>1</v>
      </c>
      <c r="I139" s="4" t="s">
        <v>34</v>
      </c>
      <c r="J139" s="4" t="s">
        <v>35</v>
      </c>
      <c r="K139" s="4" t="s">
        <v>448</v>
      </c>
      <c r="L139" s="4" t="s">
        <v>4378</v>
      </c>
      <c r="M139" s="4" t="s">
        <v>375</v>
      </c>
      <c r="N139" s="4" t="s">
        <v>386</v>
      </c>
      <c r="O139" s="4" t="s">
        <v>449</v>
      </c>
      <c r="P139" s="4" t="s">
        <v>4843</v>
      </c>
      <c r="Q139" s="4" t="s">
        <v>387</v>
      </c>
      <c r="R139" s="4" t="s">
        <v>379</v>
      </c>
      <c r="S139" s="4" t="s">
        <v>449</v>
      </c>
      <c r="T139" s="4">
        <v>1</v>
      </c>
      <c r="U139" s="4" t="s">
        <v>41</v>
      </c>
      <c r="V139" s="4" t="s">
        <v>78</v>
      </c>
      <c r="W139" s="4" t="s">
        <v>78</v>
      </c>
      <c r="X139" s="4">
        <v>68</v>
      </c>
      <c r="Y139" s="4">
        <v>1</v>
      </c>
      <c r="Z139" s="4">
        <v>5</v>
      </c>
      <c r="AA139" s="4">
        <v>119</v>
      </c>
    </row>
    <row r="140" spans="1:27" x14ac:dyDescent="0.2">
      <c r="A140" s="4">
        <v>276</v>
      </c>
      <c r="B140" s="4" t="s">
        <v>2785</v>
      </c>
      <c r="C140" s="4">
        <v>0</v>
      </c>
      <c r="D140" s="4" t="s">
        <v>3525</v>
      </c>
      <c r="E140" s="4" t="s">
        <v>911</v>
      </c>
      <c r="F140" s="4" t="s">
        <v>32</v>
      </c>
      <c r="G140" s="4" t="s">
        <v>33</v>
      </c>
      <c r="H140" s="4">
        <v>1</v>
      </c>
      <c r="I140" s="4" t="s">
        <v>34</v>
      </c>
      <c r="J140" s="4" t="s">
        <v>35</v>
      </c>
      <c r="K140" s="4" t="s">
        <v>912</v>
      </c>
      <c r="L140" s="4" t="s">
        <v>4379</v>
      </c>
      <c r="M140" s="4" t="s">
        <v>902</v>
      </c>
      <c r="N140" s="4" t="s">
        <v>913</v>
      </c>
      <c r="O140" s="4" t="s">
        <v>914</v>
      </c>
      <c r="P140" s="4" t="s">
        <v>4844</v>
      </c>
      <c r="Q140" s="4" t="s">
        <v>915</v>
      </c>
      <c r="R140" s="4" t="s">
        <v>906</v>
      </c>
      <c r="S140" s="4" t="s">
        <v>914</v>
      </c>
      <c r="T140" s="4">
        <v>1</v>
      </c>
      <c r="U140" s="4" t="s">
        <v>41</v>
      </c>
      <c r="V140" s="4" t="s">
        <v>78</v>
      </c>
      <c r="W140" s="4" t="s">
        <v>78</v>
      </c>
      <c r="X140" s="4">
        <v>1563</v>
      </c>
      <c r="Y140" s="4">
        <v>36</v>
      </c>
      <c r="Z140" s="4">
        <v>50</v>
      </c>
      <c r="AA140" s="4">
        <v>276</v>
      </c>
    </row>
    <row r="141" spans="1:27" x14ac:dyDescent="0.2">
      <c r="A141" s="4">
        <v>292</v>
      </c>
      <c r="B141" s="4" t="s">
        <v>2801</v>
      </c>
      <c r="C141" s="4">
        <v>0</v>
      </c>
      <c r="D141" s="4" t="s">
        <v>3526</v>
      </c>
      <c r="E141" s="4" t="s">
        <v>961</v>
      </c>
      <c r="F141" s="4" t="s">
        <v>32</v>
      </c>
      <c r="G141" s="4" t="s">
        <v>33</v>
      </c>
      <c r="H141" s="4">
        <v>1</v>
      </c>
      <c r="I141" s="4" t="s">
        <v>34</v>
      </c>
      <c r="J141" s="4" t="s">
        <v>35</v>
      </c>
      <c r="K141" s="4" t="s">
        <v>962</v>
      </c>
      <c r="L141" s="4" t="s">
        <v>4380</v>
      </c>
      <c r="M141" s="4" t="s">
        <v>902</v>
      </c>
      <c r="N141" s="4" t="s">
        <v>902</v>
      </c>
      <c r="O141" s="4" t="s">
        <v>902</v>
      </c>
      <c r="P141" s="4" t="s">
        <v>4845</v>
      </c>
      <c r="Q141" s="4" t="s">
        <v>963</v>
      </c>
      <c r="R141" s="4" t="s">
        <v>906</v>
      </c>
      <c r="S141" s="4" t="s">
        <v>964</v>
      </c>
      <c r="T141" s="4">
        <v>1</v>
      </c>
      <c r="U141" s="4" t="s">
        <v>41</v>
      </c>
      <c r="V141" s="4">
        <v>1</v>
      </c>
      <c r="W141" s="4">
        <v>2015</v>
      </c>
      <c r="X141" s="4">
        <v>195</v>
      </c>
      <c r="Y141" s="4">
        <v>7</v>
      </c>
      <c r="Z141" s="4">
        <v>11</v>
      </c>
      <c r="AA141" s="4">
        <v>292</v>
      </c>
    </row>
    <row r="142" spans="1:27" x14ac:dyDescent="0.2">
      <c r="A142" s="4">
        <v>293</v>
      </c>
      <c r="B142" s="4" t="s">
        <v>2802</v>
      </c>
      <c r="C142" s="4">
        <v>0</v>
      </c>
      <c r="D142" s="4" t="s">
        <v>3527</v>
      </c>
      <c r="E142" s="4" t="s">
        <v>219</v>
      </c>
      <c r="F142" s="4" t="s">
        <v>32</v>
      </c>
      <c r="G142" s="4" t="s">
        <v>33</v>
      </c>
      <c r="H142" s="4">
        <v>1</v>
      </c>
      <c r="I142" s="4" t="s">
        <v>34</v>
      </c>
      <c r="J142" s="4" t="s">
        <v>35</v>
      </c>
      <c r="K142" s="4" t="s">
        <v>965</v>
      </c>
      <c r="L142" s="4" t="s">
        <v>4381</v>
      </c>
      <c r="M142" s="4" t="s">
        <v>902</v>
      </c>
      <c r="N142" s="4" t="s">
        <v>902</v>
      </c>
      <c r="O142" s="4" t="s">
        <v>966</v>
      </c>
      <c r="P142" s="4" t="s">
        <v>4845</v>
      </c>
      <c r="Q142" s="4" t="s">
        <v>963</v>
      </c>
      <c r="R142" s="4" t="s">
        <v>906</v>
      </c>
      <c r="S142" s="4" t="s">
        <v>966</v>
      </c>
      <c r="T142" s="4">
        <v>1</v>
      </c>
      <c r="U142" s="4" t="s">
        <v>41</v>
      </c>
      <c r="V142" s="4">
        <v>1</v>
      </c>
      <c r="W142" s="4">
        <v>2015</v>
      </c>
      <c r="X142" s="4">
        <v>204</v>
      </c>
      <c r="Y142" s="4">
        <v>7</v>
      </c>
      <c r="Z142" s="4">
        <v>13</v>
      </c>
      <c r="AA142" s="4">
        <v>293</v>
      </c>
    </row>
    <row r="143" spans="1:27" x14ac:dyDescent="0.2">
      <c r="A143" s="4">
        <v>277</v>
      </c>
      <c r="B143" s="4" t="s">
        <v>2786</v>
      </c>
      <c r="C143" s="4">
        <v>0</v>
      </c>
      <c r="D143" s="4" t="s">
        <v>3528</v>
      </c>
      <c r="E143" s="4" t="s">
        <v>916</v>
      </c>
      <c r="F143" s="4" t="s">
        <v>32</v>
      </c>
      <c r="G143" s="4" t="s">
        <v>33</v>
      </c>
      <c r="H143" s="4">
        <v>1</v>
      </c>
      <c r="I143" s="4" t="s">
        <v>34</v>
      </c>
      <c r="J143" s="4" t="s">
        <v>35</v>
      </c>
      <c r="K143" s="4" t="s">
        <v>917</v>
      </c>
      <c r="L143" s="4" t="s">
        <v>4382</v>
      </c>
      <c r="M143" s="4" t="s">
        <v>902</v>
      </c>
      <c r="N143" s="4" t="s">
        <v>913</v>
      </c>
      <c r="O143" s="4" t="s">
        <v>918</v>
      </c>
      <c r="P143" s="4" t="s">
        <v>4844</v>
      </c>
      <c r="Q143" s="4" t="s">
        <v>915</v>
      </c>
      <c r="R143" s="4" t="s">
        <v>906</v>
      </c>
      <c r="S143" s="4" t="s">
        <v>919</v>
      </c>
      <c r="T143" s="4">
        <v>1</v>
      </c>
      <c r="U143" s="4" t="s">
        <v>41</v>
      </c>
      <c r="V143" s="4">
        <v>1</v>
      </c>
      <c r="W143" s="4">
        <v>2016</v>
      </c>
      <c r="X143" s="4">
        <v>281</v>
      </c>
      <c r="Y143" s="4">
        <v>7</v>
      </c>
      <c r="Z143" s="4">
        <v>14</v>
      </c>
      <c r="AA143" s="4">
        <v>277</v>
      </c>
    </row>
    <row r="144" spans="1:27" x14ac:dyDescent="0.2">
      <c r="A144" s="4">
        <v>278</v>
      </c>
      <c r="B144" s="4" t="s">
        <v>2787</v>
      </c>
      <c r="C144" s="4">
        <v>0</v>
      </c>
      <c r="D144" s="4" t="s">
        <v>3529</v>
      </c>
      <c r="E144" s="4" t="s">
        <v>920</v>
      </c>
      <c r="F144" s="4" t="s">
        <v>32</v>
      </c>
      <c r="G144" s="4" t="s">
        <v>33</v>
      </c>
      <c r="H144" s="4">
        <v>1</v>
      </c>
      <c r="I144" s="4" t="s">
        <v>34</v>
      </c>
      <c r="J144" s="4" t="s">
        <v>35</v>
      </c>
      <c r="K144" s="4" t="s">
        <v>921</v>
      </c>
      <c r="L144" s="4" t="s">
        <v>4383</v>
      </c>
      <c r="M144" s="4" t="s">
        <v>902</v>
      </c>
      <c r="N144" s="4" t="s">
        <v>913</v>
      </c>
      <c r="O144" s="4" t="s">
        <v>922</v>
      </c>
      <c r="P144" s="4" t="s">
        <v>4844</v>
      </c>
      <c r="Q144" s="4" t="s">
        <v>915</v>
      </c>
      <c r="R144" s="4" t="s">
        <v>906</v>
      </c>
      <c r="S144" s="4" t="s">
        <v>923</v>
      </c>
      <c r="T144" s="4">
        <v>1</v>
      </c>
      <c r="U144" s="4" t="s">
        <v>41</v>
      </c>
      <c r="V144" s="4">
        <v>1</v>
      </c>
      <c r="W144" s="4">
        <v>2015</v>
      </c>
      <c r="X144" s="4">
        <v>242</v>
      </c>
      <c r="Y144" s="4">
        <v>8</v>
      </c>
      <c r="Z144" s="4">
        <v>10</v>
      </c>
      <c r="AA144" s="4">
        <v>278</v>
      </c>
    </row>
    <row r="145" spans="1:27" x14ac:dyDescent="0.2">
      <c r="A145" s="4">
        <v>312</v>
      </c>
      <c r="B145" s="4" t="s">
        <v>2821</v>
      </c>
      <c r="C145" s="4">
        <v>0</v>
      </c>
      <c r="D145" s="4" t="s">
        <v>3530</v>
      </c>
      <c r="E145" s="4" t="s">
        <v>1016</v>
      </c>
      <c r="F145" s="4" t="s">
        <v>32</v>
      </c>
      <c r="G145" s="4" t="s">
        <v>33</v>
      </c>
      <c r="H145" s="4">
        <v>1</v>
      </c>
      <c r="I145" s="4" t="s">
        <v>34</v>
      </c>
      <c r="J145" s="4" t="s">
        <v>35</v>
      </c>
      <c r="K145" s="4" t="s">
        <v>1017</v>
      </c>
      <c r="L145" s="4" t="s">
        <v>4384</v>
      </c>
      <c r="M145" s="4" t="s">
        <v>902</v>
      </c>
      <c r="N145" s="4" t="s">
        <v>1018</v>
      </c>
      <c r="O145" s="4" t="s">
        <v>1019</v>
      </c>
      <c r="P145" s="4" t="s">
        <v>4846</v>
      </c>
      <c r="Q145" s="4" t="s">
        <v>998</v>
      </c>
      <c r="R145" s="4" t="s">
        <v>906</v>
      </c>
      <c r="S145" s="4" t="s">
        <v>1019</v>
      </c>
      <c r="T145" s="4">
        <v>1</v>
      </c>
      <c r="U145" s="4" t="s">
        <v>41</v>
      </c>
      <c r="V145" s="4">
        <v>1</v>
      </c>
      <c r="W145" s="4">
        <v>2016</v>
      </c>
      <c r="X145" s="4">
        <v>158</v>
      </c>
      <c r="Y145" s="4">
        <v>3</v>
      </c>
      <c r="Z145" s="4">
        <v>10</v>
      </c>
      <c r="AA145" s="4">
        <v>312</v>
      </c>
    </row>
    <row r="146" spans="1:27" x14ac:dyDescent="0.2">
      <c r="A146" s="4">
        <v>297</v>
      </c>
      <c r="B146" s="4" t="s">
        <v>2806</v>
      </c>
      <c r="C146" s="4">
        <v>0</v>
      </c>
      <c r="D146" s="4" t="s">
        <v>3531</v>
      </c>
      <c r="E146" s="4" t="s">
        <v>63</v>
      </c>
      <c r="F146" s="4" t="s">
        <v>32</v>
      </c>
      <c r="G146" s="4" t="s">
        <v>33</v>
      </c>
      <c r="H146" s="4">
        <v>1</v>
      </c>
      <c r="I146" s="4" t="s">
        <v>34</v>
      </c>
      <c r="J146" s="4" t="s">
        <v>35</v>
      </c>
      <c r="K146" s="4" t="s">
        <v>977</v>
      </c>
      <c r="L146" s="4" t="s">
        <v>4385</v>
      </c>
      <c r="M146" s="4" t="s">
        <v>902</v>
      </c>
      <c r="N146" s="4" t="s">
        <v>978</v>
      </c>
      <c r="O146" s="4" t="s">
        <v>803</v>
      </c>
      <c r="P146" s="4" t="s">
        <v>4847</v>
      </c>
      <c r="Q146" s="4" t="s">
        <v>979</v>
      </c>
      <c r="R146" s="4" t="s">
        <v>906</v>
      </c>
      <c r="S146" s="4" t="s">
        <v>803</v>
      </c>
      <c r="T146" s="4">
        <v>1</v>
      </c>
      <c r="U146" s="4" t="s">
        <v>41</v>
      </c>
      <c r="V146" s="4">
        <v>1</v>
      </c>
      <c r="W146" s="4">
        <v>2015</v>
      </c>
      <c r="X146" s="4">
        <v>296</v>
      </c>
      <c r="Y146" s="4">
        <v>9</v>
      </c>
      <c r="Z146" s="4">
        <v>17</v>
      </c>
      <c r="AA146" s="4">
        <v>297</v>
      </c>
    </row>
    <row r="147" spans="1:27" x14ac:dyDescent="0.2">
      <c r="A147" s="4">
        <v>298</v>
      </c>
      <c r="B147" s="4" t="s">
        <v>2807</v>
      </c>
      <c r="C147" s="4">
        <v>0</v>
      </c>
      <c r="D147" s="4" t="s">
        <v>3532</v>
      </c>
      <c r="E147" s="4" t="s">
        <v>477</v>
      </c>
      <c r="F147" s="4" t="s">
        <v>32</v>
      </c>
      <c r="G147" s="4" t="s">
        <v>33</v>
      </c>
      <c r="H147" s="4">
        <v>1</v>
      </c>
      <c r="I147" s="4" t="s">
        <v>34</v>
      </c>
      <c r="J147" s="4" t="s">
        <v>35</v>
      </c>
      <c r="K147" s="4" t="s">
        <v>810</v>
      </c>
      <c r="L147" s="4" t="s">
        <v>4386</v>
      </c>
      <c r="M147" s="4" t="s">
        <v>902</v>
      </c>
      <c r="N147" s="4" t="s">
        <v>978</v>
      </c>
      <c r="O147" s="4" t="s">
        <v>980</v>
      </c>
      <c r="P147" s="4" t="s">
        <v>4847</v>
      </c>
      <c r="Q147" s="4" t="s">
        <v>979</v>
      </c>
      <c r="R147" s="4" t="s">
        <v>906</v>
      </c>
      <c r="S147" s="4" t="s">
        <v>980</v>
      </c>
      <c r="T147" s="4">
        <v>1</v>
      </c>
      <c r="U147" s="4" t="s">
        <v>41</v>
      </c>
      <c r="V147" s="4">
        <v>1</v>
      </c>
      <c r="W147" s="4">
        <v>2015</v>
      </c>
      <c r="X147" s="4">
        <v>156</v>
      </c>
      <c r="Y147" s="4">
        <v>4</v>
      </c>
      <c r="Z147" s="4">
        <v>11</v>
      </c>
      <c r="AA147" s="4">
        <v>298</v>
      </c>
    </row>
    <row r="148" spans="1:27" x14ac:dyDescent="0.2">
      <c r="A148" s="4">
        <v>299</v>
      </c>
      <c r="B148" s="4" t="s">
        <v>2808</v>
      </c>
      <c r="C148" s="4">
        <v>0</v>
      </c>
      <c r="D148" s="4" t="s">
        <v>3533</v>
      </c>
      <c r="E148" s="4" t="s">
        <v>981</v>
      </c>
      <c r="F148" s="4" t="s">
        <v>32</v>
      </c>
      <c r="G148" s="4" t="s">
        <v>33</v>
      </c>
      <c r="H148" s="4">
        <v>1</v>
      </c>
      <c r="I148" s="4" t="s">
        <v>34</v>
      </c>
      <c r="J148" s="4" t="s">
        <v>35</v>
      </c>
      <c r="K148" s="4" t="s">
        <v>982</v>
      </c>
      <c r="L148" s="4" t="s">
        <v>4387</v>
      </c>
      <c r="M148" s="4" t="s">
        <v>902</v>
      </c>
      <c r="N148" s="4" t="s">
        <v>978</v>
      </c>
      <c r="O148" s="4" t="s">
        <v>352</v>
      </c>
      <c r="P148" s="4" t="s">
        <v>4847</v>
      </c>
      <c r="Q148" s="4" t="s">
        <v>979</v>
      </c>
      <c r="R148" s="4" t="s">
        <v>906</v>
      </c>
      <c r="S148" s="4" t="s">
        <v>983</v>
      </c>
      <c r="T148" s="4">
        <v>1</v>
      </c>
      <c r="U148" s="4" t="s">
        <v>41</v>
      </c>
      <c r="V148" s="4" t="s">
        <v>78</v>
      </c>
      <c r="W148" s="4" t="s">
        <v>78</v>
      </c>
      <c r="X148" s="4">
        <v>85</v>
      </c>
      <c r="Y148" s="4">
        <v>6</v>
      </c>
      <c r="Z148" s="4">
        <v>7</v>
      </c>
      <c r="AA148" s="4">
        <v>299</v>
      </c>
    </row>
    <row r="149" spans="1:27" x14ac:dyDescent="0.2">
      <c r="A149" s="4">
        <v>316</v>
      </c>
      <c r="B149" s="4" t="s">
        <v>2825</v>
      </c>
      <c r="C149" s="4">
        <v>0</v>
      </c>
      <c r="D149" s="4" t="s">
        <v>3534</v>
      </c>
      <c r="E149" s="4" t="s">
        <v>1029</v>
      </c>
      <c r="F149" s="4" t="s">
        <v>32</v>
      </c>
      <c r="G149" s="4" t="s">
        <v>33</v>
      </c>
      <c r="H149" s="4">
        <v>1</v>
      </c>
      <c r="I149" s="4" t="s">
        <v>34</v>
      </c>
      <c r="J149" s="4" t="s">
        <v>35</v>
      </c>
      <c r="K149" s="4" t="s">
        <v>1030</v>
      </c>
      <c r="L149" s="4" t="s">
        <v>4388</v>
      </c>
      <c r="M149" s="4" t="s">
        <v>902</v>
      </c>
      <c r="N149" s="4" t="s">
        <v>969</v>
      </c>
      <c r="O149" s="4" t="s">
        <v>969</v>
      </c>
      <c r="P149" s="4" t="s">
        <v>4848</v>
      </c>
      <c r="Q149" s="4" t="s">
        <v>974</v>
      </c>
      <c r="R149" s="4" t="s">
        <v>906</v>
      </c>
      <c r="S149" s="4" t="s">
        <v>969</v>
      </c>
      <c r="T149" s="4">
        <v>1</v>
      </c>
      <c r="U149" s="4" t="s">
        <v>41</v>
      </c>
      <c r="V149" s="4">
        <v>1</v>
      </c>
      <c r="W149" s="4">
        <v>2015</v>
      </c>
      <c r="X149" s="4">
        <v>994</v>
      </c>
      <c r="Y149" s="4">
        <v>14</v>
      </c>
      <c r="Z149" s="4">
        <v>55</v>
      </c>
      <c r="AA149" s="4">
        <v>316</v>
      </c>
    </row>
    <row r="150" spans="1:27" x14ac:dyDescent="0.2">
      <c r="A150" s="4">
        <v>305</v>
      </c>
      <c r="B150" s="4" t="s">
        <v>2814</v>
      </c>
      <c r="C150" s="4">
        <v>0</v>
      </c>
      <c r="D150" s="4" t="s">
        <v>3535</v>
      </c>
      <c r="E150" s="4" t="s">
        <v>999</v>
      </c>
      <c r="F150" s="4" t="s">
        <v>32</v>
      </c>
      <c r="G150" s="4" t="s">
        <v>33</v>
      </c>
      <c r="H150" s="4">
        <v>1</v>
      </c>
      <c r="I150" s="4" t="s">
        <v>34</v>
      </c>
      <c r="J150" s="4" t="s">
        <v>35</v>
      </c>
      <c r="K150" s="4" t="s">
        <v>1000</v>
      </c>
      <c r="L150" s="4" t="s">
        <v>4389</v>
      </c>
      <c r="M150" s="4" t="s">
        <v>902</v>
      </c>
      <c r="N150" s="4" t="s">
        <v>903</v>
      </c>
      <c r="O150" s="4" t="s">
        <v>999</v>
      </c>
      <c r="P150" s="4" t="s">
        <v>4849</v>
      </c>
      <c r="Q150" s="4" t="s">
        <v>905</v>
      </c>
      <c r="R150" s="4" t="s">
        <v>906</v>
      </c>
      <c r="S150" s="4" t="s">
        <v>1001</v>
      </c>
      <c r="T150" s="4">
        <v>1</v>
      </c>
      <c r="U150" s="4" t="s">
        <v>41</v>
      </c>
      <c r="V150" s="4">
        <v>1</v>
      </c>
      <c r="W150" s="4">
        <v>2015</v>
      </c>
      <c r="X150" s="4">
        <v>403</v>
      </c>
      <c r="Y150" s="4">
        <v>7</v>
      </c>
      <c r="Z150" s="4">
        <v>24</v>
      </c>
      <c r="AA150" s="4">
        <v>305</v>
      </c>
    </row>
    <row r="151" spans="1:27" x14ac:dyDescent="0.2">
      <c r="A151" s="4">
        <v>295</v>
      </c>
      <c r="B151" s="4" t="s">
        <v>2804</v>
      </c>
      <c r="C151" s="4">
        <v>0</v>
      </c>
      <c r="D151" s="4" t="s">
        <v>3536</v>
      </c>
      <c r="E151" s="4" t="s">
        <v>458</v>
      </c>
      <c r="F151" s="4" t="s">
        <v>32</v>
      </c>
      <c r="G151" s="4" t="s">
        <v>33</v>
      </c>
      <c r="H151" s="4">
        <v>1</v>
      </c>
      <c r="I151" s="4" t="s">
        <v>34</v>
      </c>
      <c r="J151" s="4" t="s">
        <v>35</v>
      </c>
      <c r="K151" s="4" t="s">
        <v>771</v>
      </c>
      <c r="L151" s="4" t="s">
        <v>4390</v>
      </c>
      <c r="M151" s="4" t="s">
        <v>902</v>
      </c>
      <c r="N151" s="4" t="s">
        <v>969</v>
      </c>
      <c r="O151" s="4" t="s">
        <v>973</v>
      </c>
      <c r="P151" s="4" t="s">
        <v>4848</v>
      </c>
      <c r="Q151" s="4" t="s">
        <v>974</v>
      </c>
      <c r="R151" s="4" t="s">
        <v>906</v>
      </c>
      <c r="S151" s="4" t="s">
        <v>973</v>
      </c>
      <c r="T151" s="4">
        <v>1</v>
      </c>
      <c r="U151" s="4" t="s">
        <v>41</v>
      </c>
      <c r="V151" s="4">
        <v>1</v>
      </c>
      <c r="W151" s="4">
        <v>2016</v>
      </c>
      <c r="X151" s="4">
        <v>958</v>
      </c>
      <c r="Y151" s="4">
        <v>10</v>
      </c>
      <c r="Z151" s="4">
        <v>36</v>
      </c>
      <c r="AA151" s="4">
        <v>295</v>
      </c>
    </row>
    <row r="152" spans="1:27" x14ac:dyDescent="0.2">
      <c r="A152" s="4">
        <v>287</v>
      </c>
      <c r="B152" s="4" t="s">
        <v>2796</v>
      </c>
      <c r="C152" s="4">
        <v>0</v>
      </c>
      <c r="D152" s="4" t="s">
        <v>3537</v>
      </c>
      <c r="E152" s="4" t="s">
        <v>944</v>
      </c>
      <c r="F152" s="4" t="s">
        <v>32</v>
      </c>
      <c r="G152" s="4" t="s">
        <v>33</v>
      </c>
      <c r="H152" s="4">
        <v>1</v>
      </c>
      <c r="I152" s="4" t="s">
        <v>34</v>
      </c>
      <c r="J152" s="4" t="s">
        <v>35</v>
      </c>
      <c r="K152" s="4" t="s">
        <v>945</v>
      </c>
      <c r="L152" s="4" t="s">
        <v>4391</v>
      </c>
      <c r="M152" s="4" t="s">
        <v>902</v>
      </c>
      <c r="N152" s="4" t="s">
        <v>913</v>
      </c>
      <c r="O152" s="4" t="s">
        <v>946</v>
      </c>
      <c r="P152" s="4" t="s">
        <v>4844</v>
      </c>
      <c r="Q152" s="4" t="s">
        <v>915</v>
      </c>
      <c r="R152" s="4" t="s">
        <v>906</v>
      </c>
      <c r="S152" s="4" t="s">
        <v>946</v>
      </c>
      <c r="T152" s="4">
        <v>1</v>
      </c>
      <c r="U152" s="4" t="s">
        <v>41</v>
      </c>
      <c r="V152" s="4">
        <v>1</v>
      </c>
      <c r="W152" s="4">
        <v>2015</v>
      </c>
      <c r="X152" s="4">
        <v>596</v>
      </c>
      <c r="Y152" s="4">
        <v>16</v>
      </c>
      <c r="Z152" s="4">
        <v>20</v>
      </c>
      <c r="AA152" s="4">
        <v>287</v>
      </c>
    </row>
    <row r="153" spans="1:27" x14ac:dyDescent="0.2">
      <c r="A153" s="4">
        <v>289</v>
      </c>
      <c r="B153" s="4" t="s">
        <v>2798</v>
      </c>
      <c r="C153" s="4">
        <v>0</v>
      </c>
      <c r="D153" s="4" t="s">
        <v>3538</v>
      </c>
      <c r="E153" s="4" t="s">
        <v>949</v>
      </c>
      <c r="F153" s="4" t="s">
        <v>32</v>
      </c>
      <c r="G153" s="4" t="s">
        <v>33</v>
      </c>
      <c r="H153" s="4">
        <v>1</v>
      </c>
      <c r="I153" s="4" t="s">
        <v>34</v>
      </c>
      <c r="J153" s="4" t="s">
        <v>35</v>
      </c>
      <c r="K153" s="4" t="s">
        <v>950</v>
      </c>
      <c r="L153" s="4" t="s">
        <v>4392</v>
      </c>
      <c r="M153" s="4" t="s">
        <v>902</v>
      </c>
      <c r="N153" s="4" t="s">
        <v>951</v>
      </c>
      <c r="O153" s="4" t="s">
        <v>952</v>
      </c>
      <c r="P153" s="4" t="s">
        <v>4850</v>
      </c>
      <c r="Q153" s="4" t="s">
        <v>953</v>
      </c>
      <c r="R153" s="4" t="s">
        <v>906</v>
      </c>
      <c r="S153" s="4" t="s">
        <v>954</v>
      </c>
      <c r="T153" s="4">
        <v>1</v>
      </c>
      <c r="U153" s="4" t="s">
        <v>41</v>
      </c>
      <c r="V153" s="4" t="s">
        <v>78</v>
      </c>
      <c r="W153" s="4" t="s">
        <v>78</v>
      </c>
      <c r="X153" s="4">
        <v>36</v>
      </c>
      <c r="Y153" s="4">
        <v>2</v>
      </c>
      <c r="Z153" s="4">
        <v>5</v>
      </c>
      <c r="AA153" s="4">
        <v>289</v>
      </c>
    </row>
    <row r="154" spans="1:27" x14ac:dyDescent="0.2">
      <c r="A154" s="4">
        <v>273</v>
      </c>
      <c r="B154" s="4" t="s">
        <v>2782</v>
      </c>
      <c r="C154" s="4">
        <v>0</v>
      </c>
      <c r="D154" s="4" t="s">
        <v>3539</v>
      </c>
      <c r="E154" s="4" t="s">
        <v>900</v>
      </c>
      <c r="F154" s="4" t="s">
        <v>32</v>
      </c>
      <c r="G154" s="4" t="s">
        <v>33</v>
      </c>
      <c r="H154" s="4">
        <v>1</v>
      </c>
      <c r="I154" s="4" t="s">
        <v>34</v>
      </c>
      <c r="J154" s="4" t="s">
        <v>35</v>
      </c>
      <c r="K154" s="4" t="s">
        <v>901</v>
      </c>
      <c r="L154" s="4" t="s">
        <v>4393</v>
      </c>
      <c r="M154" s="4" t="s">
        <v>902</v>
      </c>
      <c r="N154" s="4" t="s">
        <v>903</v>
      </c>
      <c r="O154" s="4" t="s">
        <v>904</v>
      </c>
      <c r="P154" s="4" t="s">
        <v>4849</v>
      </c>
      <c r="Q154" s="4" t="s">
        <v>905</v>
      </c>
      <c r="R154" s="4" t="s">
        <v>906</v>
      </c>
      <c r="S154" s="4" t="s">
        <v>904</v>
      </c>
      <c r="T154" s="4">
        <v>1</v>
      </c>
      <c r="U154" s="4" t="s">
        <v>41</v>
      </c>
      <c r="V154" s="4">
        <v>1</v>
      </c>
      <c r="W154" s="4">
        <v>2016</v>
      </c>
      <c r="X154" s="4">
        <v>152</v>
      </c>
      <c r="Y154" s="4">
        <v>6</v>
      </c>
      <c r="Z154" s="4">
        <v>10</v>
      </c>
      <c r="AA154" s="4">
        <v>273</v>
      </c>
    </row>
    <row r="155" spans="1:27" x14ac:dyDescent="0.2">
      <c r="A155" s="4">
        <v>279</v>
      </c>
      <c r="B155" s="4" t="s">
        <v>2788</v>
      </c>
      <c r="C155" s="4">
        <v>0</v>
      </c>
      <c r="D155" s="4" t="s">
        <v>3540</v>
      </c>
      <c r="E155" s="4" t="s">
        <v>924</v>
      </c>
      <c r="F155" s="4" t="s">
        <v>32</v>
      </c>
      <c r="G155" s="4" t="s">
        <v>33</v>
      </c>
      <c r="H155" s="4">
        <v>1</v>
      </c>
      <c r="I155" s="4" t="s">
        <v>34</v>
      </c>
      <c r="J155" s="4" t="s">
        <v>35</v>
      </c>
      <c r="K155" s="4" t="s">
        <v>925</v>
      </c>
      <c r="L155" s="4" t="s">
        <v>4382</v>
      </c>
      <c r="M155" s="4" t="s">
        <v>902</v>
      </c>
      <c r="N155" s="4" t="s">
        <v>913</v>
      </c>
      <c r="O155" s="4" t="s">
        <v>918</v>
      </c>
      <c r="P155" s="4" t="s">
        <v>4844</v>
      </c>
      <c r="Q155" s="4" t="s">
        <v>915</v>
      </c>
      <c r="R155" s="4" t="s">
        <v>906</v>
      </c>
      <c r="S155" s="4" t="s">
        <v>919</v>
      </c>
      <c r="T155" s="4">
        <v>1</v>
      </c>
      <c r="U155" s="4" t="s">
        <v>41</v>
      </c>
      <c r="V155" s="4" t="s">
        <v>78</v>
      </c>
      <c r="W155" s="4" t="s">
        <v>78</v>
      </c>
      <c r="X155" s="4">
        <v>861</v>
      </c>
      <c r="Y155" s="4">
        <v>25</v>
      </c>
      <c r="Z155" s="4">
        <v>31</v>
      </c>
      <c r="AA155" s="4">
        <v>279</v>
      </c>
    </row>
    <row r="156" spans="1:27" x14ac:dyDescent="0.2">
      <c r="A156" s="4">
        <v>300</v>
      </c>
      <c r="B156" s="4" t="s">
        <v>2809</v>
      </c>
      <c r="C156" s="4">
        <v>0</v>
      </c>
      <c r="D156" s="4" t="s">
        <v>3541</v>
      </c>
      <c r="E156" s="4" t="s">
        <v>984</v>
      </c>
      <c r="F156" s="4" t="s">
        <v>32</v>
      </c>
      <c r="G156" s="4" t="s">
        <v>33</v>
      </c>
      <c r="H156" s="4">
        <v>1</v>
      </c>
      <c r="I156" s="4" t="s">
        <v>34</v>
      </c>
      <c r="J156" s="4" t="s">
        <v>35</v>
      </c>
      <c r="K156" s="4" t="s">
        <v>985</v>
      </c>
      <c r="L156" s="4" t="s">
        <v>4394</v>
      </c>
      <c r="M156" s="4" t="s">
        <v>902</v>
      </c>
      <c r="N156" s="4" t="s">
        <v>978</v>
      </c>
      <c r="O156" s="4" t="s">
        <v>978</v>
      </c>
      <c r="P156" s="4" t="s">
        <v>4847</v>
      </c>
      <c r="Q156" s="4" t="s">
        <v>979</v>
      </c>
      <c r="R156" s="4" t="s">
        <v>906</v>
      </c>
      <c r="S156" s="4" t="s">
        <v>978</v>
      </c>
      <c r="T156" s="4">
        <v>1</v>
      </c>
      <c r="U156" s="4" t="s">
        <v>41</v>
      </c>
      <c r="V156" s="4" t="s">
        <v>78</v>
      </c>
      <c r="W156" s="4" t="s">
        <v>78</v>
      </c>
      <c r="X156" s="4">
        <v>856</v>
      </c>
      <c r="Y156" s="4">
        <v>24</v>
      </c>
      <c r="Z156" s="4">
        <v>26</v>
      </c>
      <c r="AA156" s="4">
        <v>300</v>
      </c>
    </row>
    <row r="157" spans="1:27" x14ac:dyDescent="0.2">
      <c r="A157" s="4">
        <v>303</v>
      </c>
      <c r="B157" s="4" t="s">
        <v>2812</v>
      </c>
      <c r="C157" s="4">
        <v>0</v>
      </c>
      <c r="D157" s="4" t="s">
        <v>3542</v>
      </c>
      <c r="E157" s="4" t="s">
        <v>991</v>
      </c>
      <c r="F157" s="4" t="s">
        <v>32</v>
      </c>
      <c r="G157" s="4" t="s">
        <v>33</v>
      </c>
      <c r="H157" s="4">
        <v>1</v>
      </c>
      <c r="I157" s="4" t="s">
        <v>34</v>
      </c>
      <c r="J157" s="4" t="s">
        <v>35</v>
      </c>
      <c r="K157" s="4" t="s">
        <v>992</v>
      </c>
      <c r="L157" s="4" t="s">
        <v>4395</v>
      </c>
      <c r="M157" s="4" t="s">
        <v>902</v>
      </c>
      <c r="N157" s="4" t="s">
        <v>758</v>
      </c>
      <c r="O157" s="4" t="s">
        <v>993</v>
      </c>
      <c r="P157" s="4" t="s">
        <v>4851</v>
      </c>
      <c r="Q157" s="4" t="s">
        <v>994</v>
      </c>
      <c r="R157" s="4" t="s">
        <v>906</v>
      </c>
      <c r="S157" s="4" t="s">
        <v>993</v>
      </c>
      <c r="T157" s="4">
        <v>1</v>
      </c>
      <c r="U157" s="4" t="s">
        <v>41</v>
      </c>
      <c r="V157" s="4" t="s">
        <v>78</v>
      </c>
      <c r="W157" s="4" t="s">
        <v>78</v>
      </c>
      <c r="X157" s="4">
        <v>270</v>
      </c>
      <c r="Y157" s="4">
        <v>21</v>
      </c>
      <c r="Z157" s="4">
        <v>20</v>
      </c>
      <c r="AA157" s="4">
        <v>303</v>
      </c>
    </row>
    <row r="158" spans="1:27" x14ac:dyDescent="0.2">
      <c r="A158" s="4">
        <v>301</v>
      </c>
      <c r="B158" s="4" t="s">
        <v>2810</v>
      </c>
      <c r="C158" s="4">
        <v>0</v>
      </c>
      <c r="D158" s="4" t="s">
        <v>3543</v>
      </c>
      <c r="E158" s="4" t="s">
        <v>986</v>
      </c>
      <c r="F158" s="4" t="s">
        <v>32</v>
      </c>
      <c r="G158" s="4" t="s">
        <v>33</v>
      </c>
      <c r="H158" s="4">
        <v>1</v>
      </c>
      <c r="I158" s="4" t="s">
        <v>34</v>
      </c>
      <c r="J158" s="4" t="s">
        <v>35</v>
      </c>
      <c r="K158" s="4" t="s">
        <v>987</v>
      </c>
      <c r="L158" s="4" t="s">
        <v>4394</v>
      </c>
      <c r="M158" s="4" t="s">
        <v>902</v>
      </c>
      <c r="N158" s="4" t="s">
        <v>978</v>
      </c>
      <c r="O158" s="4" t="s">
        <v>978</v>
      </c>
      <c r="P158" s="4" t="s">
        <v>4847</v>
      </c>
      <c r="Q158" s="4" t="s">
        <v>979</v>
      </c>
      <c r="R158" s="4" t="s">
        <v>906</v>
      </c>
      <c r="S158" s="4" t="s">
        <v>978</v>
      </c>
      <c r="T158" s="4">
        <v>1</v>
      </c>
      <c r="U158" s="4" t="s">
        <v>41</v>
      </c>
      <c r="V158" s="4">
        <v>1</v>
      </c>
      <c r="W158" s="4">
        <v>2016</v>
      </c>
      <c r="X158" s="4">
        <v>382</v>
      </c>
      <c r="Y158" s="4">
        <v>8</v>
      </c>
      <c r="Z158" s="4">
        <v>22</v>
      </c>
      <c r="AA158" s="4">
        <v>301</v>
      </c>
    </row>
    <row r="159" spans="1:27" x14ac:dyDescent="0.2">
      <c r="A159" s="4">
        <v>280</v>
      </c>
      <c r="B159" s="4" t="s">
        <v>2789</v>
      </c>
      <c r="C159" s="4">
        <v>0</v>
      </c>
      <c r="D159" s="4" t="s">
        <v>3544</v>
      </c>
      <c r="E159" s="4" t="s">
        <v>926</v>
      </c>
      <c r="F159" s="4" t="s">
        <v>32</v>
      </c>
      <c r="G159" s="4" t="s">
        <v>33</v>
      </c>
      <c r="H159" s="4">
        <v>1</v>
      </c>
      <c r="I159" s="4" t="s">
        <v>34</v>
      </c>
      <c r="J159" s="4" t="s">
        <v>35</v>
      </c>
      <c r="K159" s="4" t="s">
        <v>927</v>
      </c>
      <c r="L159" s="4" t="s">
        <v>4396</v>
      </c>
      <c r="M159" s="4" t="s">
        <v>902</v>
      </c>
      <c r="N159" s="4" t="s">
        <v>913</v>
      </c>
      <c r="O159" s="4" t="s">
        <v>928</v>
      </c>
      <c r="P159" s="4" t="s">
        <v>4844</v>
      </c>
      <c r="Q159" s="4" t="s">
        <v>915</v>
      </c>
      <c r="R159" s="4" t="s">
        <v>906</v>
      </c>
      <c r="S159" s="4" t="s">
        <v>928</v>
      </c>
      <c r="T159" s="4">
        <v>1</v>
      </c>
      <c r="U159" s="4" t="s">
        <v>41</v>
      </c>
      <c r="V159" s="4" t="s">
        <v>78</v>
      </c>
      <c r="W159" s="4" t="s">
        <v>78</v>
      </c>
      <c r="X159" s="4">
        <v>2318</v>
      </c>
      <c r="Y159" s="4">
        <v>60</v>
      </c>
      <c r="Z159" s="4">
        <v>70</v>
      </c>
      <c r="AA159" s="4">
        <v>280</v>
      </c>
    </row>
    <row r="160" spans="1:27" x14ac:dyDescent="0.2">
      <c r="A160" s="4">
        <v>281</v>
      </c>
      <c r="B160" s="4" t="s">
        <v>2790</v>
      </c>
      <c r="C160" s="4">
        <v>0</v>
      </c>
      <c r="D160" s="4" t="s">
        <v>3545</v>
      </c>
      <c r="E160" s="4" t="s">
        <v>929</v>
      </c>
      <c r="F160" s="4" t="s">
        <v>32</v>
      </c>
      <c r="G160" s="4" t="s">
        <v>33</v>
      </c>
      <c r="H160" s="4">
        <v>1</v>
      </c>
      <c r="I160" s="4" t="s">
        <v>34</v>
      </c>
      <c r="J160" s="4" t="s">
        <v>35</v>
      </c>
      <c r="K160" s="4" t="s">
        <v>930</v>
      </c>
      <c r="L160" s="4" t="s">
        <v>4397</v>
      </c>
      <c r="M160" s="4" t="s">
        <v>902</v>
      </c>
      <c r="N160" s="4" t="s">
        <v>913</v>
      </c>
      <c r="O160" s="4" t="s">
        <v>913</v>
      </c>
      <c r="P160" s="4" t="s">
        <v>4844</v>
      </c>
      <c r="Q160" s="4" t="s">
        <v>915</v>
      </c>
      <c r="R160" s="4" t="s">
        <v>906</v>
      </c>
      <c r="S160" s="4" t="s">
        <v>913</v>
      </c>
      <c r="T160" s="4">
        <v>1</v>
      </c>
      <c r="U160" s="4" t="s">
        <v>41</v>
      </c>
      <c r="V160" s="4" t="s">
        <v>78</v>
      </c>
      <c r="W160" s="4" t="s">
        <v>78</v>
      </c>
      <c r="X160" s="4">
        <v>1933</v>
      </c>
      <c r="Y160" s="4">
        <v>43</v>
      </c>
      <c r="Z160" s="4">
        <v>56</v>
      </c>
      <c r="AA160" s="4">
        <v>281</v>
      </c>
    </row>
    <row r="161" spans="1:27" x14ac:dyDescent="0.2">
      <c r="A161" s="4">
        <v>159</v>
      </c>
      <c r="B161" s="4" t="s">
        <v>2668</v>
      </c>
      <c r="C161" s="4">
        <v>0</v>
      </c>
      <c r="D161" s="4" t="s">
        <v>3546</v>
      </c>
      <c r="E161" s="4" t="s">
        <v>311</v>
      </c>
      <c r="F161" s="4" t="s">
        <v>32</v>
      </c>
      <c r="G161" s="4" t="s">
        <v>33</v>
      </c>
      <c r="H161" s="4">
        <v>1</v>
      </c>
      <c r="I161" s="4" t="s">
        <v>34</v>
      </c>
      <c r="J161" s="4" t="s">
        <v>35</v>
      </c>
      <c r="K161" s="4" t="s">
        <v>571</v>
      </c>
      <c r="L161" s="4" t="s">
        <v>4398</v>
      </c>
      <c r="M161" s="4" t="s">
        <v>515</v>
      </c>
      <c r="N161" s="4" t="s">
        <v>515</v>
      </c>
      <c r="O161" s="4" t="s">
        <v>515</v>
      </c>
      <c r="P161" s="4" t="s">
        <v>4852</v>
      </c>
      <c r="Q161" s="4" t="s">
        <v>572</v>
      </c>
      <c r="R161" s="4" t="s">
        <v>518</v>
      </c>
      <c r="S161" s="4" t="s">
        <v>515</v>
      </c>
      <c r="T161" s="4">
        <v>1</v>
      </c>
      <c r="U161" s="4" t="s">
        <v>41</v>
      </c>
      <c r="V161" s="4" t="s">
        <v>78</v>
      </c>
      <c r="W161" s="4" t="s">
        <v>78</v>
      </c>
      <c r="X161" s="4">
        <v>1096</v>
      </c>
      <c r="Y161" s="4">
        <v>27</v>
      </c>
      <c r="Z161" s="4">
        <v>31</v>
      </c>
      <c r="AA161" s="4">
        <v>159</v>
      </c>
    </row>
    <row r="162" spans="1:27" x14ac:dyDescent="0.2">
      <c r="A162" s="4">
        <v>160</v>
      </c>
      <c r="B162" s="4" t="s">
        <v>2669</v>
      </c>
      <c r="C162" s="4">
        <v>0</v>
      </c>
      <c r="D162" s="4" t="s">
        <v>3547</v>
      </c>
      <c r="E162" s="4" t="s">
        <v>573</v>
      </c>
      <c r="F162" s="4" t="s">
        <v>32</v>
      </c>
      <c r="G162" s="4" t="s">
        <v>33</v>
      </c>
      <c r="H162" s="4">
        <v>1</v>
      </c>
      <c r="I162" s="4" t="s">
        <v>34</v>
      </c>
      <c r="J162" s="4" t="s">
        <v>35</v>
      </c>
      <c r="K162" s="4" t="s">
        <v>574</v>
      </c>
      <c r="L162" s="4" t="s">
        <v>4398</v>
      </c>
      <c r="M162" s="4" t="s">
        <v>515</v>
      </c>
      <c r="N162" s="4" t="s">
        <v>515</v>
      </c>
      <c r="O162" s="4" t="s">
        <v>515</v>
      </c>
      <c r="P162" s="4" t="s">
        <v>4852</v>
      </c>
      <c r="Q162" s="4" t="s">
        <v>572</v>
      </c>
      <c r="R162" s="4" t="s">
        <v>518</v>
      </c>
      <c r="S162" s="4" t="s">
        <v>515</v>
      </c>
      <c r="T162" s="4">
        <v>1</v>
      </c>
      <c r="U162" s="4" t="s">
        <v>41</v>
      </c>
      <c r="V162" s="4" t="s">
        <v>78</v>
      </c>
      <c r="W162" s="4" t="s">
        <v>78</v>
      </c>
      <c r="X162" s="4">
        <v>630</v>
      </c>
      <c r="Y162" s="4">
        <v>8</v>
      </c>
      <c r="Z162" s="4">
        <v>20</v>
      </c>
      <c r="AA162" s="4">
        <v>160</v>
      </c>
    </row>
    <row r="163" spans="1:27" x14ac:dyDescent="0.2">
      <c r="A163" s="4">
        <v>141</v>
      </c>
      <c r="B163" s="4" t="s">
        <v>2650</v>
      </c>
      <c r="C163" s="4">
        <v>0</v>
      </c>
      <c r="D163" s="4" t="s">
        <v>3548</v>
      </c>
      <c r="E163" s="4" t="s">
        <v>421</v>
      </c>
      <c r="F163" s="4" t="s">
        <v>32</v>
      </c>
      <c r="G163" s="4" t="s">
        <v>33</v>
      </c>
      <c r="H163" s="4">
        <v>1</v>
      </c>
      <c r="I163" s="4" t="s">
        <v>34</v>
      </c>
      <c r="J163" s="4" t="s">
        <v>35</v>
      </c>
      <c r="K163" s="4" t="s">
        <v>514</v>
      </c>
      <c r="L163" s="4" t="s">
        <v>4399</v>
      </c>
      <c r="M163" s="4" t="s">
        <v>515</v>
      </c>
      <c r="N163" s="4" t="s">
        <v>516</v>
      </c>
      <c r="O163" s="4" t="s">
        <v>516</v>
      </c>
      <c r="P163" s="4" t="s">
        <v>4853</v>
      </c>
      <c r="Q163" s="4" t="s">
        <v>517</v>
      </c>
      <c r="R163" s="4" t="s">
        <v>518</v>
      </c>
      <c r="S163" s="4" t="s">
        <v>516</v>
      </c>
      <c r="T163" s="4">
        <v>1</v>
      </c>
      <c r="U163" s="4" t="s">
        <v>41</v>
      </c>
      <c r="V163" s="4">
        <v>1</v>
      </c>
      <c r="W163" s="4">
        <v>2015</v>
      </c>
      <c r="X163" s="4">
        <v>478</v>
      </c>
      <c r="Y163" s="4">
        <v>8</v>
      </c>
      <c r="Z163" s="4">
        <v>16</v>
      </c>
      <c r="AA163" s="4">
        <v>141</v>
      </c>
    </row>
    <row r="164" spans="1:27" x14ac:dyDescent="0.2">
      <c r="A164" s="4">
        <v>143</v>
      </c>
      <c r="B164" s="4" t="s">
        <v>2652</v>
      </c>
      <c r="C164" s="4">
        <v>0</v>
      </c>
      <c r="D164" s="4" t="s">
        <v>3549</v>
      </c>
      <c r="E164" s="4" t="s">
        <v>522</v>
      </c>
      <c r="F164" s="4" t="s">
        <v>32</v>
      </c>
      <c r="G164" s="4" t="s">
        <v>33</v>
      </c>
      <c r="H164" s="4">
        <v>1</v>
      </c>
      <c r="I164" s="4" t="s">
        <v>34</v>
      </c>
      <c r="J164" s="4" t="s">
        <v>35</v>
      </c>
      <c r="K164" s="4" t="s">
        <v>523</v>
      </c>
      <c r="L164" s="4" t="s">
        <v>4399</v>
      </c>
      <c r="M164" s="4" t="s">
        <v>515</v>
      </c>
      <c r="N164" s="4" t="s">
        <v>516</v>
      </c>
      <c r="O164" s="4" t="s">
        <v>516</v>
      </c>
      <c r="P164" s="4" t="s">
        <v>4853</v>
      </c>
      <c r="Q164" s="4" t="s">
        <v>517</v>
      </c>
      <c r="R164" s="4" t="s">
        <v>518</v>
      </c>
      <c r="S164" s="4" t="s">
        <v>516</v>
      </c>
      <c r="T164" s="4">
        <v>1</v>
      </c>
      <c r="U164" s="4" t="s">
        <v>41</v>
      </c>
      <c r="V164" s="4">
        <v>1</v>
      </c>
      <c r="W164" s="4">
        <v>2017</v>
      </c>
      <c r="X164" s="4">
        <v>730</v>
      </c>
      <c r="Y164" s="4">
        <v>10</v>
      </c>
      <c r="Z164" s="4">
        <v>25</v>
      </c>
      <c r="AA164" s="4">
        <v>143</v>
      </c>
    </row>
    <row r="165" spans="1:27" x14ac:dyDescent="0.2">
      <c r="A165" s="4">
        <v>145</v>
      </c>
      <c r="B165" s="4" t="s">
        <v>2654</v>
      </c>
      <c r="C165" s="4">
        <v>0</v>
      </c>
      <c r="D165" s="4" t="s">
        <v>3550</v>
      </c>
      <c r="E165" s="4" t="s">
        <v>529</v>
      </c>
      <c r="F165" s="4" t="s">
        <v>32</v>
      </c>
      <c r="G165" s="4" t="s">
        <v>33</v>
      </c>
      <c r="H165" s="4">
        <v>1</v>
      </c>
      <c r="I165" s="4" t="s">
        <v>34</v>
      </c>
      <c r="J165" s="4" t="s">
        <v>35</v>
      </c>
      <c r="K165" s="4" t="s">
        <v>530</v>
      </c>
      <c r="L165" s="4" t="s">
        <v>4400</v>
      </c>
      <c r="M165" s="4" t="s">
        <v>515</v>
      </c>
      <c r="N165" s="4" t="s">
        <v>531</v>
      </c>
      <c r="O165" s="4" t="s">
        <v>531</v>
      </c>
      <c r="P165" s="4" t="s">
        <v>4854</v>
      </c>
      <c r="Q165" s="4" t="s">
        <v>532</v>
      </c>
      <c r="R165" s="4" t="s">
        <v>518</v>
      </c>
      <c r="S165" s="4" t="s">
        <v>531</v>
      </c>
      <c r="T165" s="4">
        <v>1</v>
      </c>
      <c r="U165" s="4" t="s">
        <v>41</v>
      </c>
      <c r="V165" s="4">
        <v>1</v>
      </c>
      <c r="W165" s="4">
        <v>2015</v>
      </c>
      <c r="X165" s="4">
        <v>254</v>
      </c>
      <c r="Y165" s="4">
        <v>5</v>
      </c>
      <c r="Z165" s="4">
        <v>12</v>
      </c>
      <c r="AA165" s="4">
        <v>145</v>
      </c>
    </row>
    <row r="166" spans="1:27" x14ac:dyDescent="0.2">
      <c r="A166" s="4">
        <v>323</v>
      </c>
      <c r="B166" s="4" t="s">
        <v>2832</v>
      </c>
      <c r="C166" s="4">
        <v>0</v>
      </c>
      <c r="D166" s="4" t="s">
        <v>3551</v>
      </c>
      <c r="E166" s="4" t="s">
        <v>1051</v>
      </c>
      <c r="F166" s="4" t="s">
        <v>32</v>
      </c>
      <c r="G166" s="4" t="s">
        <v>33</v>
      </c>
      <c r="H166" s="4">
        <v>1</v>
      </c>
      <c r="I166" s="4" t="s">
        <v>34</v>
      </c>
      <c r="J166" s="4" t="s">
        <v>35</v>
      </c>
      <c r="K166" s="4" t="s">
        <v>1052</v>
      </c>
      <c r="L166" s="4" t="s">
        <v>4401</v>
      </c>
      <c r="M166" s="4" t="s">
        <v>128</v>
      </c>
      <c r="N166" s="4" t="s">
        <v>1042</v>
      </c>
      <c r="O166" s="4" t="s">
        <v>1042</v>
      </c>
      <c r="P166" s="4" t="s">
        <v>4855</v>
      </c>
      <c r="Q166" s="4" t="s">
        <v>1053</v>
      </c>
      <c r="R166" s="4" t="s">
        <v>1045</v>
      </c>
      <c r="S166" s="4" t="s">
        <v>1042</v>
      </c>
      <c r="T166" s="4">
        <v>1</v>
      </c>
      <c r="U166" s="4" t="s">
        <v>41</v>
      </c>
      <c r="V166" s="4" t="s">
        <v>78</v>
      </c>
      <c r="W166" s="4" t="s">
        <v>78</v>
      </c>
      <c r="X166" s="4">
        <v>1782</v>
      </c>
      <c r="Y166" s="4">
        <v>38</v>
      </c>
      <c r="Z166" s="4">
        <v>57</v>
      </c>
      <c r="AA166" s="4">
        <v>323</v>
      </c>
    </row>
    <row r="167" spans="1:27" x14ac:dyDescent="0.2">
      <c r="A167" s="4">
        <v>328</v>
      </c>
      <c r="B167" s="4" t="s">
        <v>2837</v>
      </c>
      <c r="C167" s="4">
        <v>0</v>
      </c>
      <c r="D167" s="4" t="s">
        <v>3552</v>
      </c>
      <c r="E167" s="4" t="s">
        <v>1064</v>
      </c>
      <c r="F167" s="4" t="s">
        <v>32</v>
      </c>
      <c r="G167" s="4" t="s">
        <v>33</v>
      </c>
      <c r="H167" s="4">
        <v>1</v>
      </c>
      <c r="I167" s="4" t="s">
        <v>34</v>
      </c>
      <c r="J167" s="4" t="s">
        <v>35</v>
      </c>
      <c r="K167" s="4" t="s">
        <v>1065</v>
      </c>
      <c r="L167" s="4" t="s">
        <v>4402</v>
      </c>
      <c r="M167" s="4" t="s">
        <v>128</v>
      </c>
      <c r="N167" s="4" t="s">
        <v>1042</v>
      </c>
      <c r="O167" s="4" t="s">
        <v>1066</v>
      </c>
      <c r="P167" s="4" t="s">
        <v>4855</v>
      </c>
      <c r="Q167" s="4" t="s">
        <v>1053</v>
      </c>
      <c r="R167" s="4" t="s">
        <v>1045</v>
      </c>
      <c r="S167" s="4" t="s">
        <v>1066</v>
      </c>
      <c r="T167" s="4">
        <v>1</v>
      </c>
      <c r="U167" s="4" t="s">
        <v>41</v>
      </c>
      <c r="V167" s="4" t="s">
        <v>78</v>
      </c>
      <c r="W167" s="4" t="s">
        <v>78</v>
      </c>
      <c r="X167" s="4">
        <v>366</v>
      </c>
      <c r="Y167" s="4">
        <v>8</v>
      </c>
      <c r="Z167" s="4">
        <v>14</v>
      </c>
      <c r="AA167" s="4">
        <v>328</v>
      </c>
    </row>
    <row r="168" spans="1:27" x14ac:dyDescent="0.2">
      <c r="A168" s="4">
        <v>329</v>
      </c>
      <c r="B168" s="4" t="s">
        <v>2838</v>
      </c>
      <c r="C168" s="4">
        <v>0</v>
      </c>
      <c r="D168" s="4" t="s">
        <v>3553</v>
      </c>
      <c r="E168" s="4" t="s">
        <v>1067</v>
      </c>
      <c r="F168" s="4" t="s">
        <v>32</v>
      </c>
      <c r="G168" s="4" t="s">
        <v>33</v>
      </c>
      <c r="H168" s="4">
        <v>1</v>
      </c>
      <c r="I168" s="4" t="s">
        <v>34</v>
      </c>
      <c r="J168" s="4" t="s">
        <v>35</v>
      </c>
      <c r="K168" s="4" t="s">
        <v>1068</v>
      </c>
      <c r="L168" s="4" t="s">
        <v>4403</v>
      </c>
      <c r="M168" s="4" t="s">
        <v>128</v>
      </c>
      <c r="N168" s="4" t="s">
        <v>1067</v>
      </c>
      <c r="O168" s="4" t="s">
        <v>1067</v>
      </c>
      <c r="P168" s="4" t="s">
        <v>4856</v>
      </c>
      <c r="Q168" s="4" t="s">
        <v>1069</v>
      </c>
      <c r="R168" s="4" t="s">
        <v>1045</v>
      </c>
      <c r="S168" s="4" t="s">
        <v>1067</v>
      </c>
      <c r="T168" s="4">
        <v>1</v>
      </c>
      <c r="U168" s="4" t="s">
        <v>41</v>
      </c>
      <c r="V168" s="4" t="s">
        <v>78</v>
      </c>
      <c r="W168" s="4" t="s">
        <v>78</v>
      </c>
      <c r="X168" s="4">
        <v>883</v>
      </c>
      <c r="Y168" s="4">
        <v>21</v>
      </c>
      <c r="Z168" s="4">
        <v>28</v>
      </c>
      <c r="AA168" s="4">
        <v>329</v>
      </c>
    </row>
    <row r="169" spans="1:27" x14ac:dyDescent="0.2">
      <c r="A169" s="4">
        <v>333</v>
      </c>
      <c r="B169" s="4" t="s">
        <v>2842</v>
      </c>
      <c r="C169" s="4">
        <v>0</v>
      </c>
      <c r="D169" s="4" t="s">
        <v>3554</v>
      </c>
      <c r="E169" s="4" t="s">
        <v>818</v>
      </c>
      <c r="F169" s="4" t="s">
        <v>32</v>
      </c>
      <c r="G169" s="4" t="s">
        <v>33</v>
      </c>
      <c r="H169" s="4">
        <v>1</v>
      </c>
      <c r="I169" s="4" t="s">
        <v>34</v>
      </c>
      <c r="J169" s="4" t="s">
        <v>35</v>
      </c>
      <c r="K169" s="4" t="s">
        <v>1078</v>
      </c>
      <c r="L169" s="4" t="s">
        <v>4404</v>
      </c>
      <c r="M169" s="4" t="s">
        <v>128</v>
      </c>
      <c r="N169" s="4" t="s">
        <v>1074</v>
      </c>
      <c r="O169" s="4" t="s">
        <v>1074</v>
      </c>
      <c r="P169" s="4" t="s">
        <v>4857</v>
      </c>
      <c r="Q169" s="4" t="s">
        <v>1075</v>
      </c>
      <c r="R169" s="4" t="s">
        <v>1045</v>
      </c>
      <c r="S169" s="4" t="s">
        <v>1074</v>
      </c>
      <c r="T169" s="4">
        <v>1</v>
      </c>
      <c r="U169" s="4" t="s">
        <v>41</v>
      </c>
      <c r="V169" s="4" t="s">
        <v>78</v>
      </c>
      <c r="W169" s="4" t="s">
        <v>78</v>
      </c>
      <c r="X169" s="4">
        <v>792</v>
      </c>
      <c r="Y169" s="4">
        <v>13</v>
      </c>
      <c r="Z169" s="4">
        <v>27</v>
      </c>
      <c r="AA169" s="4">
        <v>333</v>
      </c>
    </row>
    <row r="170" spans="1:27" x14ac:dyDescent="0.2">
      <c r="A170" s="4">
        <v>332</v>
      </c>
      <c r="B170" s="4" t="s">
        <v>2841</v>
      </c>
      <c r="C170" s="4">
        <v>0</v>
      </c>
      <c r="D170" s="4" t="s">
        <v>3555</v>
      </c>
      <c r="E170" s="4" t="s">
        <v>218</v>
      </c>
      <c r="F170" s="4" t="s">
        <v>32</v>
      </c>
      <c r="G170" s="4" t="s">
        <v>33</v>
      </c>
      <c r="H170" s="4">
        <v>1</v>
      </c>
      <c r="I170" s="4" t="s">
        <v>34</v>
      </c>
      <c r="J170" s="4" t="s">
        <v>35</v>
      </c>
      <c r="K170" s="4" t="s">
        <v>1076</v>
      </c>
      <c r="L170" s="4" t="s">
        <v>4405</v>
      </c>
      <c r="M170" s="4" t="s">
        <v>128</v>
      </c>
      <c r="N170" s="4" t="s">
        <v>1074</v>
      </c>
      <c r="O170" s="4" t="s">
        <v>1077</v>
      </c>
      <c r="P170" s="4" t="s">
        <v>4857</v>
      </c>
      <c r="Q170" s="4" t="s">
        <v>1075</v>
      </c>
      <c r="R170" s="4" t="s">
        <v>1045</v>
      </c>
      <c r="S170" s="4" t="s">
        <v>1077</v>
      </c>
      <c r="T170" s="4">
        <v>1</v>
      </c>
      <c r="U170" s="4" t="s">
        <v>41</v>
      </c>
      <c r="V170" s="4" t="s">
        <v>78</v>
      </c>
      <c r="W170" s="4" t="s">
        <v>78</v>
      </c>
      <c r="X170" s="4">
        <v>158</v>
      </c>
      <c r="Y170" s="4">
        <v>7</v>
      </c>
      <c r="Z170" s="4">
        <v>9</v>
      </c>
      <c r="AA170" s="4">
        <v>332</v>
      </c>
    </row>
    <row r="171" spans="1:27" x14ac:dyDescent="0.2">
      <c r="A171" s="4">
        <v>235</v>
      </c>
      <c r="B171" s="4" t="s">
        <v>2744</v>
      </c>
      <c r="C171" s="4">
        <v>0</v>
      </c>
      <c r="D171" s="4" t="s">
        <v>3556</v>
      </c>
      <c r="E171" s="4" t="s">
        <v>749</v>
      </c>
      <c r="F171" s="4" t="s">
        <v>32</v>
      </c>
      <c r="G171" s="4" t="s">
        <v>33</v>
      </c>
      <c r="H171" s="4">
        <v>1</v>
      </c>
      <c r="I171" s="4" t="s">
        <v>34</v>
      </c>
      <c r="J171" s="4" t="s">
        <v>35</v>
      </c>
      <c r="K171" s="4" t="s">
        <v>795</v>
      </c>
      <c r="L171" s="4" t="s">
        <v>4406</v>
      </c>
      <c r="M171" s="4" t="s">
        <v>757</v>
      </c>
      <c r="N171" s="4" t="s">
        <v>757</v>
      </c>
      <c r="O171" s="4" t="s">
        <v>796</v>
      </c>
      <c r="P171" s="4" t="s">
        <v>4858</v>
      </c>
      <c r="Q171" s="4" t="s">
        <v>759</v>
      </c>
      <c r="R171" s="4" t="s">
        <v>760</v>
      </c>
      <c r="S171" s="4" t="s">
        <v>797</v>
      </c>
      <c r="T171" s="4">
        <v>1</v>
      </c>
      <c r="U171" s="4" t="s">
        <v>41</v>
      </c>
      <c r="V171" s="4">
        <v>1</v>
      </c>
      <c r="W171" s="4">
        <v>2015</v>
      </c>
      <c r="X171" s="4">
        <v>159</v>
      </c>
      <c r="Y171" s="4">
        <v>2</v>
      </c>
      <c r="Z171" s="4">
        <v>11</v>
      </c>
      <c r="AA171" s="4">
        <v>235</v>
      </c>
    </row>
    <row r="172" spans="1:27" x14ac:dyDescent="0.2">
      <c r="A172" s="4">
        <v>108</v>
      </c>
      <c r="B172" s="4" t="s">
        <v>2617</v>
      </c>
      <c r="C172" s="4">
        <v>0</v>
      </c>
      <c r="D172" s="4" t="s">
        <v>3557</v>
      </c>
      <c r="E172" s="4" t="s">
        <v>411</v>
      </c>
      <c r="F172" s="4" t="s">
        <v>32</v>
      </c>
      <c r="G172" s="4" t="s">
        <v>33</v>
      </c>
      <c r="H172" s="4">
        <v>1</v>
      </c>
      <c r="I172" s="4" t="s">
        <v>34</v>
      </c>
      <c r="J172" s="4" t="s">
        <v>35</v>
      </c>
      <c r="K172" s="4" t="s">
        <v>412</v>
      </c>
      <c r="L172" s="4" t="s">
        <v>4407</v>
      </c>
      <c r="M172" s="4" t="s">
        <v>375</v>
      </c>
      <c r="N172" s="4" t="s">
        <v>376</v>
      </c>
      <c r="O172" s="4" t="s">
        <v>375</v>
      </c>
      <c r="P172" s="4" t="s">
        <v>4859</v>
      </c>
      <c r="Q172" s="4" t="s">
        <v>378</v>
      </c>
      <c r="R172" s="4" t="s">
        <v>379</v>
      </c>
      <c r="S172" s="4" t="s">
        <v>375</v>
      </c>
      <c r="T172" s="4">
        <v>1</v>
      </c>
      <c r="U172" s="4" t="s">
        <v>41</v>
      </c>
      <c r="V172" s="4" t="s">
        <v>78</v>
      </c>
      <c r="W172" s="4" t="s">
        <v>78</v>
      </c>
      <c r="X172" s="4">
        <v>3149</v>
      </c>
      <c r="Y172" s="4">
        <v>11</v>
      </c>
      <c r="Z172" s="4">
        <v>89</v>
      </c>
      <c r="AA172" s="4">
        <v>108</v>
      </c>
    </row>
    <row r="173" spans="1:27" x14ac:dyDescent="0.2">
      <c r="A173" s="4">
        <v>113</v>
      </c>
      <c r="B173" s="4" t="s">
        <v>2622</v>
      </c>
      <c r="C173" s="4">
        <v>0</v>
      </c>
      <c r="D173" s="4" t="s">
        <v>3558</v>
      </c>
      <c r="E173" s="4" t="s">
        <v>430</v>
      </c>
      <c r="F173" s="4" t="s">
        <v>32</v>
      </c>
      <c r="G173" s="4" t="s">
        <v>33</v>
      </c>
      <c r="H173" s="4">
        <v>1</v>
      </c>
      <c r="I173" s="4" t="s">
        <v>34</v>
      </c>
      <c r="J173" s="4" t="s">
        <v>35</v>
      </c>
      <c r="K173" s="4" t="s">
        <v>431</v>
      </c>
      <c r="L173" s="4" t="s">
        <v>4408</v>
      </c>
      <c r="M173" s="4" t="s">
        <v>375</v>
      </c>
      <c r="N173" s="4" t="s">
        <v>426</v>
      </c>
      <c r="O173" s="4" t="s">
        <v>426</v>
      </c>
      <c r="P173" s="4" t="s">
        <v>4860</v>
      </c>
      <c r="Q173" s="4" t="s">
        <v>428</v>
      </c>
      <c r="R173" s="4" t="s">
        <v>379</v>
      </c>
      <c r="S173" s="4" t="s">
        <v>426</v>
      </c>
      <c r="T173" s="4">
        <v>1</v>
      </c>
      <c r="U173" s="4" t="s">
        <v>41</v>
      </c>
      <c r="V173" s="4" t="s">
        <v>78</v>
      </c>
      <c r="W173" s="4" t="s">
        <v>78</v>
      </c>
      <c r="X173" s="4">
        <v>1577</v>
      </c>
      <c r="Y173" s="4">
        <v>3</v>
      </c>
      <c r="Z173" s="4">
        <v>57</v>
      </c>
      <c r="AA173" s="4">
        <v>113</v>
      </c>
    </row>
    <row r="174" spans="1:27" x14ac:dyDescent="0.2">
      <c r="A174" s="4">
        <v>126</v>
      </c>
      <c r="B174" s="4" t="s">
        <v>2635</v>
      </c>
      <c r="C174" s="4">
        <v>0</v>
      </c>
      <c r="D174" s="4" t="s">
        <v>3559</v>
      </c>
      <c r="E174" s="4" t="s">
        <v>469</v>
      </c>
      <c r="F174" s="4" t="s">
        <v>32</v>
      </c>
      <c r="G174" s="4" t="s">
        <v>33</v>
      </c>
      <c r="H174" s="4">
        <v>1</v>
      </c>
      <c r="I174" s="4" t="s">
        <v>34</v>
      </c>
      <c r="J174" s="4" t="s">
        <v>35</v>
      </c>
      <c r="K174" s="4" t="s">
        <v>470</v>
      </c>
      <c r="L174" s="4" t="s">
        <v>4409</v>
      </c>
      <c r="M174" s="4" t="s">
        <v>375</v>
      </c>
      <c r="N174" s="4" t="s">
        <v>471</v>
      </c>
      <c r="O174" s="4" t="s">
        <v>472</v>
      </c>
      <c r="P174" s="4" t="s">
        <v>4861</v>
      </c>
      <c r="Q174" s="4" t="s">
        <v>473</v>
      </c>
      <c r="R174" s="4" t="s">
        <v>379</v>
      </c>
      <c r="S174" s="4" t="s">
        <v>472</v>
      </c>
      <c r="T174" s="4">
        <v>1</v>
      </c>
      <c r="U174" s="4" t="s">
        <v>41</v>
      </c>
      <c r="V174" s="4">
        <v>1</v>
      </c>
      <c r="W174" s="4">
        <v>2015</v>
      </c>
      <c r="X174" s="4">
        <v>152</v>
      </c>
      <c r="Y174" s="4">
        <v>2</v>
      </c>
      <c r="Z174" s="4">
        <v>10</v>
      </c>
      <c r="AA174" s="4">
        <v>126</v>
      </c>
    </row>
    <row r="175" spans="1:27" x14ac:dyDescent="0.2">
      <c r="A175" s="4">
        <v>132</v>
      </c>
      <c r="B175" s="4" t="s">
        <v>2641</v>
      </c>
      <c r="C175" s="4">
        <v>0</v>
      </c>
      <c r="D175" s="4" t="s">
        <v>3560</v>
      </c>
      <c r="E175" s="4" t="s">
        <v>490</v>
      </c>
      <c r="F175" s="4" t="s">
        <v>32</v>
      </c>
      <c r="G175" s="4" t="s">
        <v>33</v>
      </c>
      <c r="H175" s="4">
        <v>1</v>
      </c>
      <c r="I175" s="4" t="s">
        <v>34</v>
      </c>
      <c r="J175" s="4" t="s">
        <v>35</v>
      </c>
      <c r="K175" s="4" t="s">
        <v>491</v>
      </c>
      <c r="L175" s="4" t="s">
        <v>4410</v>
      </c>
      <c r="M175" s="4" t="s">
        <v>375</v>
      </c>
      <c r="N175" s="4" t="s">
        <v>471</v>
      </c>
      <c r="O175" s="4" t="s">
        <v>483</v>
      </c>
      <c r="P175" s="4" t="s">
        <v>4861</v>
      </c>
      <c r="Q175" s="4" t="s">
        <v>473</v>
      </c>
      <c r="R175" s="4" t="s">
        <v>379</v>
      </c>
      <c r="S175" s="4" t="s">
        <v>483</v>
      </c>
      <c r="T175" s="4">
        <v>1</v>
      </c>
      <c r="U175" s="4" t="s">
        <v>41</v>
      </c>
      <c r="V175" s="4" t="s">
        <v>78</v>
      </c>
      <c r="W175" s="4" t="s">
        <v>78</v>
      </c>
      <c r="X175" s="4">
        <v>33</v>
      </c>
      <c r="Y175" s="4">
        <v>1</v>
      </c>
      <c r="Z175" s="4">
        <v>5</v>
      </c>
      <c r="AA175" s="4">
        <v>132</v>
      </c>
    </row>
    <row r="176" spans="1:27" x14ac:dyDescent="0.2">
      <c r="A176" s="4">
        <v>617</v>
      </c>
      <c r="B176" s="4" t="s">
        <v>3126</v>
      </c>
      <c r="C176" s="4">
        <v>0</v>
      </c>
      <c r="D176" s="4" t="s">
        <v>3561</v>
      </c>
      <c r="E176" s="4" t="s">
        <v>1810</v>
      </c>
      <c r="F176" s="4" t="s">
        <v>32</v>
      </c>
      <c r="G176" s="4" t="s">
        <v>33</v>
      </c>
      <c r="H176" s="4">
        <v>1</v>
      </c>
      <c r="I176" s="4" t="s">
        <v>34</v>
      </c>
      <c r="J176" s="4" t="s">
        <v>35</v>
      </c>
      <c r="K176" s="4" t="s">
        <v>1811</v>
      </c>
      <c r="L176" s="4" t="s">
        <v>4411</v>
      </c>
      <c r="M176" s="4" t="s">
        <v>1798</v>
      </c>
      <c r="N176" s="4" t="s">
        <v>1799</v>
      </c>
      <c r="O176" s="4" t="s">
        <v>1812</v>
      </c>
      <c r="P176" s="4" t="s">
        <v>4862</v>
      </c>
      <c r="Q176" s="4" t="s">
        <v>1800</v>
      </c>
      <c r="R176" s="4" t="s">
        <v>1801</v>
      </c>
      <c r="S176" s="4" t="s">
        <v>1812</v>
      </c>
      <c r="T176" s="4">
        <v>1</v>
      </c>
      <c r="U176" s="4" t="s">
        <v>41</v>
      </c>
      <c r="V176" s="4">
        <v>1</v>
      </c>
      <c r="W176" s="4">
        <v>2015</v>
      </c>
      <c r="X176" s="4">
        <v>350</v>
      </c>
      <c r="Y176" s="4">
        <v>4</v>
      </c>
      <c r="Z176" s="4">
        <v>12</v>
      </c>
      <c r="AA176" s="4">
        <v>617</v>
      </c>
    </row>
    <row r="177" spans="1:27" x14ac:dyDescent="0.2">
      <c r="A177" s="4">
        <v>626</v>
      </c>
      <c r="B177" s="4" t="s">
        <v>3135</v>
      </c>
      <c r="C177" s="4">
        <v>0</v>
      </c>
      <c r="D177" s="4" t="s">
        <v>3562</v>
      </c>
      <c r="E177" s="4" t="s">
        <v>749</v>
      </c>
      <c r="F177" s="4" t="s">
        <v>32</v>
      </c>
      <c r="G177" s="4" t="s">
        <v>33</v>
      </c>
      <c r="H177" s="4">
        <v>1</v>
      </c>
      <c r="I177" s="4" t="s">
        <v>34</v>
      </c>
      <c r="J177" s="4" t="s">
        <v>35</v>
      </c>
      <c r="K177" s="4" t="s">
        <v>1837</v>
      </c>
      <c r="L177" s="4" t="s">
        <v>4412</v>
      </c>
      <c r="M177" s="4" t="s">
        <v>1798</v>
      </c>
      <c r="N177" s="4" t="s">
        <v>1799</v>
      </c>
      <c r="O177" s="4" t="s">
        <v>1838</v>
      </c>
      <c r="P177" s="4" t="s">
        <v>4862</v>
      </c>
      <c r="Q177" s="4" t="s">
        <v>1800</v>
      </c>
      <c r="R177" s="4" t="s">
        <v>1801</v>
      </c>
      <c r="S177" s="4" t="s">
        <v>1838</v>
      </c>
      <c r="T177" s="4">
        <v>1</v>
      </c>
      <c r="U177" s="4" t="s">
        <v>41</v>
      </c>
      <c r="V177" s="4">
        <v>1</v>
      </c>
      <c r="W177" s="4">
        <v>2015</v>
      </c>
      <c r="X177" s="4">
        <v>168</v>
      </c>
      <c r="Y177" s="4">
        <v>4</v>
      </c>
      <c r="Z177" s="4">
        <v>9</v>
      </c>
      <c r="AA177" s="4">
        <v>626</v>
      </c>
    </row>
    <row r="178" spans="1:27" x14ac:dyDescent="0.2">
      <c r="A178" s="4">
        <v>613</v>
      </c>
      <c r="B178" s="4" t="s">
        <v>3122</v>
      </c>
      <c r="C178" s="4">
        <v>0</v>
      </c>
      <c r="D178" s="4" t="s">
        <v>3563</v>
      </c>
      <c r="E178" s="4" t="s">
        <v>1796</v>
      </c>
      <c r="F178" s="4" t="s">
        <v>32</v>
      </c>
      <c r="G178" s="4" t="s">
        <v>33</v>
      </c>
      <c r="H178" s="4">
        <v>1</v>
      </c>
      <c r="I178" s="4" t="s">
        <v>34</v>
      </c>
      <c r="J178" s="4" t="s">
        <v>35</v>
      </c>
      <c r="K178" s="4" t="s">
        <v>1797</v>
      </c>
      <c r="L178" s="4" t="s">
        <v>4413</v>
      </c>
      <c r="M178" s="4" t="s">
        <v>1798</v>
      </c>
      <c r="N178" s="4" t="s">
        <v>1799</v>
      </c>
      <c r="O178" s="4" t="s">
        <v>1799</v>
      </c>
      <c r="P178" s="4" t="s">
        <v>4862</v>
      </c>
      <c r="Q178" s="4" t="s">
        <v>1800</v>
      </c>
      <c r="R178" s="4" t="s">
        <v>1801</v>
      </c>
      <c r="S178" s="4" t="s">
        <v>125</v>
      </c>
      <c r="T178" s="4">
        <v>2</v>
      </c>
      <c r="U178" s="4" t="s">
        <v>77</v>
      </c>
      <c r="V178" s="4" t="s">
        <v>78</v>
      </c>
      <c r="W178" s="4" t="s">
        <v>78</v>
      </c>
      <c r="X178" s="4">
        <v>235</v>
      </c>
      <c r="Y178" s="4">
        <v>4</v>
      </c>
      <c r="Z178" s="4">
        <v>9</v>
      </c>
      <c r="AA178" s="4">
        <v>613</v>
      </c>
    </row>
    <row r="179" spans="1:27" x14ac:dyDescent="0.2">
      <c r="A179" s="4">
        <v>622</v>
      </c>
      <c r="B179" s="4" t="s">
        <v>3131</v>
      </c>
      <c r="C179" s="4">
        <v>0</v>
      </c>
      <c r="D179" s="4" t="s">
        <v>3564</v>
      </c>
      <c r="E179" s="4" t="s">
        <v>1825</v>
      </c>
      <c r="F179" s="4" t="s">
        <v>32</v>
      </c>
      <c r="G179" s="4" t="s">
        <v>33</v>
      </c>
      <c r="H179" s="4">
        <v>1</v>
      </c>
      <c r="I179" s="4" t="s">
        <v>34</v>
      </c>
      <c r="J179" s="4" t="s">
        <v>35</v>
      </c>
      <c r="K179" s="4" t="s">
        <v>1826</v>
      </c>
      <c r="L179" s="4" t="s">
        <v>4414</v>
      </c>
      <c r="M179" s="4" t="s">
        <v>1798</v>
      </c>
      <c r="N179" s="4" t="s">
        <v>1798</v>
      </c>
      <c r="O179" s="4" t="s">
        <v>1827</v>
      </c>
      <c r="P179" s="4" t="s">
        <v>4863</v>
      </c>
      <c r="Q179" s="4" t="s">
        <v>1816</v>
      </c>
      <c r="R179" s="4" t="s">
        <v>1801</v>
      </c>
      <c r="S179" s="4" t="s">
        <v>1828</v>
      </c>
      <c r="T179" s="4">
        <v>2</v>
      </c>
      <c r="U179" s="4" t="s">
        <v>77</v>
      </c>
      <c r="V179" s="4" t="s">
        <v>78</v>
      </c>
      <c r="W179" s="4" t="s">
        <v>78</v>
      </c>
      <c r="X179" s="4">
        <v>127</v>
      </c>
      <c r="Y179" s="4">
        <v>1</v>
      </c>
      <c r="Z179" s="4">
        <v>10</v>
      </c>
      <c r="AA179" s="4">
        <v>622</v>
      </c>
    </row>
    <row r="180" spans="1:27" x14ac:dyDescent="0.2">
      <c r="A180" s="4">
        <v>620</v>
      </c>
      <c r="B180" s="4" t="s">
        <v>3129</v>
      </c>
      <c r="C180" s="4">
        <v>0</v>
      </c>
      <c r="D180" s="4" t="s">
        <v>3565</v>
      </c>
      <c r="E180" s="4" t="s">
        <v>1822</v>
      </c>
      <c r="F180" s="4" t="s">
        <v>32</v>
      </c>
      <c r="G180" s="4" t="s">
        <v>33</v>
      </c>
      <c r="H180" s="4">
        <v>1</v>
      </c>
      <c r="I180" s="4" t="s">
        <v>34</v>
      </c>
      <c r="J180" s="4" t="s">
        <v>35</v>
      </c>
      <c r="K180" s="4" t="s">
        <v>1014</v>
      </c>
      <c r="L180" s="4" t="s">
        <v>4415</v>
      </c>
      <c r="M180" s="4" t="s">
        <v>1798</v>
      </c>
      <c r="N180" s="4" t="s">
        <v>1798</v>
      </c>
      <c r="O180" s="4" t="s">
        <v>1820</v>
      </c>
      <c r="P180" s="4" t="s">
        <v>4863</v>
      </c>
      <c r="Q180" s="4" t="s">
        <v>1816</v>
      </c>
      <c r="R180" s="4" t="s">
        <v>1801</v>
      </c>
      <c r="S180" s="4" t="s">
        <v>749</v>
      </c>
      <c r="T180" s="4">
        <v>1</v>
      </c>
      <c r="U180" s="4" t="s">
        <v>41</v>
      </c>
      <c r="V180" s="4" t="s">
        <v>78</v>
      </c>
      <c r="W180" s="4" t="s">
        <v>78</v>
      </c>
      <c r="X180" s="4">
        <v>99</v>
      </c>
      <c r="Y180" s="4">
        <v>3</v>
      </c>
      <c r="Z180" s="4">
        <v>7</v>
      </c>
      <c r="AA180" s="4">
        <v>620</v>
      </c>
    </row>
    <row r="181" spans="1:27" x14ac:dyDescent="0.2">
      <c r="A181" s="4">
        <v>618</v>
      </c>
      <c r="B181" s="4" t="s">
        <v>3127</v>
      </c>
      <c r="C181" s="4">
        <v>0</v>
      </c>
      <c r="D181" s="4" t="s">
        <v>3566</v>
      </c>
      <c r="E181" s="4" t="s">
        <v>1813</v>
      </c>
      <c r="F181" s="4" t="s">
        <v>32</v>
      </c>
      <c r="G181" s="4" t="s">
        <v>33</v>
      </c>
      <c r="H181" s="4">
        <v>1</v>
      </c>
      <c r="I181" s="4" t="s">
        <v>34</v>
      </c>
      <c r="J181" s="4" t="s">
        <v>35</v>
      </c>
      <c r="K181" s="4" t="s">
        <v>1814</v>
      </c>
      <c r="L181" s="4" t="s">
        <v>4416</v>
      </c>
      <c r="M181" s="4" t="s">
        <v>1798</v>
      </c>
      <c r="N181" s="4" t="s">
        <v>1798</v>
      </c>
      <c r="O181" s="4" t="s">
        <v>1815</v>
      </c>
      <c r="P181" s="4" t="s">
        <v>4863</v>
      </c>
      <c r="Q181" s="4" t="s">
        <v>1816</v>
      </c>
      <c r="R181" s="4" t="s">
        <v>1801</v>
      </c>
      <c r="S181" s="4" t="s">
        <v>1817</v>
      </c>
      <c r="T181" s="4">
        <v>1</v>
      </c>
      <c r="U181" s="4" t="s">
        <v>41</v>
      </c>
      <c r="V181" s="4" t="s">
        <v>78</v>
      </c>
      <c r="W181" s="4" t="s">
        <v>78</v>
      </c>
      <c r="X181" s="4">
        <v>323</v>
      </c>
      <c r="Y181" s="4">
        <v>12</v>
      </c>
      <c r="Z181" s="4">
        <v>24</v>
      </c>
      <c r="AA181" s="4">
        <v>618</v>
      </c>
    </row>
    <row r="182" spans="1:27" x14ac:dyDescent="0.2">
      <c r="A182" s="4">
        <v>408</v>
      </c>
      <c r="B182" s="4" t="s">
        <v>2917</v>
      </c>
      <c r="C182" s="4">
        <v>0</v>
      </c>
      <c r="D182" s="4" t="s">
        <v>3567</v>
      </c>
      <c r="E182" s="4" t="s">
        <v>1286</v>
      </c>
      <c r="F182" s="4" t="s">
        <v>32</v>
      </c>
      <c r="G182" s="4" t="s">
        <v>33</v>
      </c>
      <c r="H182" s="4">
        <v>1</v>
      </c>
      <c r="I182" s="4" t="s">
        <v>34</v>
      </c>
      <c r="J182" s="4" t="s">
        <v>35</v>
      </c>
      <c r="K182" s="4" t="s">
        <v>1287</v>
      </c>
      <c r="L182" s="4" t="s">
        <v>4417</v>
      </c>
      <c r="M182" s="4" t="s">
        <v>1105</v>
      </c>
      <c r="N182" s="4" t="s">
        <v>1105</v>
      </c>
      <c r="O182" s="4" t="s">
        <v>1024</v>
      </c>
      <c r="P182" s="4" t="s">
        <v>4360</v>
      </c>
      <c r="Q182" s="4" t="s">
        <v>1288</v>
      </c>
      <c r="R182" s="4" t="s">
        <v>1225</v>
      </c>
      <c r="S182" s="4" t="s">
        <v>1024</v>
      </c>
      <c r="T182" s="4">
        <v>1</v>
      </c>
      <c r="U182" s="4" t="s">
        <v>41</v>
      </c>
      <c r="V182" s="4" t="s">
        <v>78</v>
      </c>
      <c r="W182" s="4" t="s">
        <v>78</v>
      </c>
      <c r="X182" s="4">
        <v>590</v>
      </c>
      <c r="Y182" s="4">
        <v>11</v>
      </c>
      <c r="Z182" s="4">
        <v>19</v>
      </c>
      <c r="AA182" s="4">
        <v>408</v>
      </c>
    </row>
    <row r="183" spans="1:27" x14ac:dyDescent="0.2">
      <c r="A183" s="4">
        <v>400</v>
      </c>
      <c r="B183" s="4" t="s">
        <v>2909</v>
      </c>
      <c r="C183" s="4">
        <v>0</v>
      </c>
      <c r="D183" s="4" t="s">
        <v>3568</v>
      </c>
      <c r="E183" s="4" t="s">
        <v>1266</v>
      </c>
      <c r="F183" s="4" t="s">
        <v>32</v>
      </c>
      <c r="G183" s="4" t="s">
        <v>33</v>
      </c>
      <c r="H183" s="4">
        <v>1</v>
      </c>
      <c r="I183" s="4" t="s">
        <v>34</v>
      </c>
      <c r="J183" s="4" t="s">
        <v>35</v>
      </c>
      <c r="K183" s="4" t="s">
        <v>1267</v>
      </c>
      <c r="L183" s="4" t="s">
        <v>4418</v>
      </c>
      <c r="M183" s="4" t="s">
        <v>1105</v>
      </c>
      <c r="N183" s="4" t="s">
        <v>1105</v>
      </c>
      <c r="O183" s="4" t="s">
        <v>245</v>
      </c>
      <c r="P183" s="4" t="s">
        <v>4421</v>
      </c>
      <c r="Q183" s="4" t="s">
        <v>1261</v>
      </c>
      <c r="R183" s="4" t="s">
        <v>1225</v>
      </c>
      <c r="S183" s="4" t="s">
        <v>245</v>
      </c>
      <c r="T183" s="4">
        <v>1</v>
      </c>
      <c r="U183" s="4" t="s">
        <v>41</v>
      </c>
      <c r="V183" s="4">
        <v>1</v>
      </c>
      <c r="W183" s="4">
        <v>2016</v>
      </c>
      <c r="X183" s="4">
        <v>1222</v>
      </c>
      <c r="Y183" s="4">
        <v>26</v>
      </c>
      <c r="Z183" s="4">
        <v>40</v>
      </c>
      <c r="AA183" s="4">
        <v>400</v>
      </c>
    </row>
    <row r="184" spans="1:27" x14ac:dyDescent="0.2">
      <c r="A184" s="4">
        <v>403</v>
      </c>
      <c r="B184" s="4" t="s">
        <v>2912</v>
      </c>
      <c r="C184" s="4">
        <v>0</v>
      </c>
      <c r="D184" s="4" t="s">
        <v>3569</v>
      </c>
      <c r="E184" s="4" t="s">
        <v>1272</v>
      </c>
      <c r="F184" s="4" t="s">
        <v>32</v>
      </c>
      <c r="G184" s="4" t="s">
        <v>33</v>
      </c>
      <c r="H184" s="4">
        <v>1</v>
      </c>
      <c r="I184" s="4" t="s">
        <v>34</v>
      </c>
      <c r="J184" s="4" t="s">
        <v>35</v>
      </c>
      <c r="K184" s="4" t="s">
        <v>1273</v>
      </c>
      <c r="L184" s="4" t="s">
        <v>4419</v>
      </c>
      <c r="M184" s="4" t="s">
        <v>1105</v>
      </c>
      <c r="N184" s="4" t="s">
        <v>1105</v>
      </c>
      <c r="O184" s="4" t="s">
        <v>1274</v>
      </c>
      <c r="P184" s="4" t="s">
        <v>4421</v>
      </c>
      <c r="Q184" s="4" t="s">
        <v>1261</v>
      </c>
      <c r="R184" s="4" t="s">
        <v>1225</v>
      </c>
      <c r="S184" s="4" t="s">
        <v>1274</v>
      </c>
      <c r="T184" s="4">
        <v>1</v>
      </c>
      <c r="U184" s="4" t="s">
        <v>41</v>
      </c>
      <c r="V184" s="4">
        <v>1</v>
      </c>
      <c r="W184" s="4">
        <v>2015</v>
      </c>
      <c r="X184" s="4">
        <v>1365</v>
      </c>
      <c r="Y184" s="4">
        <v>28</v>
      </c>
      <c r="Z184" s="4">
        <v>46</v>
      </c>
      <c r="AA184" s="4">
        <v>403</v>
      </c>
    </row>
    <row r="185" spans="1:27" x14ac:dyDescent="0.2">
      <c r="A185" s="4">
        <v>409</v>
      </c>
      <c r="B185" s="4" t="s">
        <v>2918</v>
      </c>
      <c r="C185" s="4">
        <v>0</v>
      </c>
      <c r="D185" s="4" t="s">
        <v>3570</v>
      </c>
      <c r="E185" s="4" t="s">
        <v>1289</v>
      </c>
      <c r="F185" s="4" t="s">
        <v>32</v>
      </c>
      <c r="G185" s="4" t="s">
        <v>33</v>
      </c>
      <c r="H185" s="4">
        <v>1</v>
      </c>
      <c r="I185" s="4" t="s">
        <v>34</v>
      </c>
      <c r="J185" s="4" t="s">
        <v>35</v>
      </c>
      <c r="K185" s="4" t="s">
        <v>1290</v>
      </c>
      <c r="L185" s="4" t="s">
        <v>4420</v>
      </c>
      <c r="M185" s="4" t="s">
        <v>1105</v>
      </c>
      <c r="N185" s="4" t="s">
        <v>1105</v>
      </c>
      <c r="O185" s="4" t="s">
        <v>1291</v>
      </c>
      <c r="P185" s="4" t="s">
        <v>4360</v>
      </c>
      <c r="Q185" s="4" t="s">
        <v>1288</v>
      </c>
      <c r="R185" s="4" t="s">
        <v>1225</v>
      </c>
      <c r="S185" s="4" t="s">
        <v>1291</v>
      </c>
      <c r="T185" s="4">
        <v>1</v>
      </c>
      <c r="U185" s="4" t="s">
        <v>41</v>
      </c>
      <c r="V185" s="4" t="s">
        <v>78</v>
      </c>
      <c r="W185" s="4" t="s">
        <v>78</v>
      </c>
      <c r="X185" s="4">
        <v>2642</v>
      </c>
      <c r="Y185" s="4">
        <v>40</v>
      </c>
      <c r="Z185" s="4">
        <v>70</v>
      </c>
      <c r="AA185" s="4">
        <v>409</v>
      </c>
    </row>
    <row r="186" spans="1:27" x14ac:dyDescent="0.2">
      <c r="A186" s="4">
        <v>410</v>
      </c>
      <c r="B186" s="4" t="s">
        <v>2919</v>
      </c>
      <c r="C186" s="4">
        <v>0</v>
      </c>
      <c r="D186" s="4" t="s">
        <v>3571</v>
      </c>
      <c r="E186" s="4" t="s">
        <v>1292</v>
      </c>
      <c r="F186" s="4" t="s">
        <v>32</v>
      </c>
      <c r="G186" s="4" t="s">
        <v>33</v>
      </c>
      <c r="H186" s="4">
        <v>1</v>
      </c>
      <c r="I186" s="4" t="s">
        <v>34</v>
      </c>
      <c r="J186" s="4" t="s">
        <v>35</v>
      </c>
      <c r="K186" s="4" t="s">
        <v>1293</v>
      </c>
      <c r="L186" s="4" t="s">
        <v>4417</v>
      </c>
      <c r="M186" s="4" t="s">
        <v>1105</v>
      </c>
      <c r="N186" s="4" t="s">
        <v>1105</v>
      </c>
      <c r="O186" s="4" t="s">
        <v>1024</v>
      </c>
      <c r="P186" s="4" t="s">
        <v>4360</v>
      </c>
      <c r="Q186" s="4" t="s">
        <v>1288</v>
      </c>
      <c r="R186" s="4" t="s">
        <v>1225</v>
      </c>
      <c r="S186" s="4" t="s">
        <v>1024</v>
      </c>
      <c r="T186" s="4">
        <v>1</v>
      </c>
      <c r="U186" s="4" t="s">
        <v>41</v>
      </c>
      <c r="V186" s="4">
        <v>1</v>
      </c>
      <c r="W186" s="4">
        <v>2015</v>
      </c>
      <c r="X186" s="4">
        <v>459</v>
      </c>
      <c r="Y186" s="4">
        <v>7</v>
      </c>
      <c r="Z186" s="4">
        <v>14</v>
      </c>
      <c r="AA186" s="4">
        <v>410</v>
      </c>
    </row>
    <row r="187" spans="1:27" x14ac:dyDescent="0.2">
      <c r="A187" s="4">
        <v>411</v>
      </c>
      <c r="B187" s="4" t="s">
        <v>2920</v>
      </c>
      <c r="C187" s="4">
        <v>0</v>
      </c>
      <c r="D187" s="4" t="s">
        <v>3572</v>
      </c>
      <c r="E187" s="4" t="s">
        <v>1294</v>
      </c>
      <c r="F187" s="4" t="s">
        <v>32</v>
      </c>
      <c r="G187" s="4" t="s">
        <v>33</v>
      </c>
      <c r="H187" s="4">
        <v>2</v>
      </c>
      <c r="I187" s="4" t="s">
        <v>47</v>
      </c>
      <c r="J187" s="4" t="s">
        <v>48</v>
      </c>
      <c r="K187" s="4" t="s">
        <v>1295</v>
      </c>
      <c r="L187" s="4" t="s">
        <v>4417</v>
      </c>
      <c r="M187" s="4" t="s">
        <v>1105</v>
      </c>
      <c r="N187" s="4" t="s">
        <v>1105</v>
      </c>
      <c r="O187" s="4" t="s">
        <v>1024</v>
      </c>
      <c r="P187" s="4" t="s">
        <v>4360</v>
      </c>
      <c r="Q187" s="4" t="s">
        <v>1288</v>
      </c>
      <c r="R187" s="4" t="s">
        <v>1225</v>
      </c>
      <c r="S187" s="4" t="s">
        <v>1024</v>
      </c>
      <c r="T187" s="4">
        <v>1</v>
      </c>
      <c r="U187" s="4" t="s">
        <v>41</v>
      </c>
      <c r="V187" s="4" t="s">
        <v>78</v>
      </c>
      <c r="W187" s="4" t="s">
        <v>78</v>
      </c>
      <c r="X187" s="4">
        <v>984</v>
      </c>
      <c r="Y187" s="4">
        <v>17</v>
      </c>
      <c r="Z187" s="4">
        <v>30</v>
      </c>
      <c r="AA187" s="4">
        <v>411</v>
      </c>
    </row>
    <row r="188" spans="1:27" x14ac:dyDescent="0.2">
      <c r="A188" s="4">
        <v>412</v>
      </c>
      <c r="B188" s="4" t="s">
        <v>2921</v>
      </c>
      <c r="C188" s="4">
        <v>0</v>
      </c>
      <c r="D188" s="4" t="s">
        <v>3573</v>
      </c>
      <c r="E188" s="4" t="s">
        <v>1296</v>
      </c>
      <c r="F188" s="4" t="s">
        <v>32</v>
      </c>
      <c r="G188" s="4" t="s">
        <v>33</v>
      </c>
      <c r="H188" s="4">
        <v>2</v>
      </c>
      <c r="I188" s="4" t="s">
        <v>47</v>
      </c>
      <c r="J188" s="4" t="s">
        <v>48</v>
      </c>
      <c r="K188" s="4" t="s">
        <v>212</v>
      </c>
      <c r="L188" s="4" t="s">
        <v>4420</v>
      </c>
      <c r="M188" s="4" t="s">
        <v>1105</v>
      </c>
      <c r="N188" s="4" t="s">
        <v>1105</v>
      </c>
      <c r="O188" s="4" t="s">
        <v>1291</v>
      </c>
      <c r="P188" s="4" t="s">
        <v>4360</v>
      </c>
      <c r="Q188" s="4" t="s">
        <v>1288</v>
      </c>
      <c r="R188" s="4" t="s">
        <v>1225</v>
      </c>
      <c r="S188" s="4" t="s">
        <v>1291</v>
      </c>
      <c r="T188" s="4">
        <v>1</v>
      </c>
      <c r="U188" s="4" t="s">
        <v>41</v>
      </c>
      <c r="V188" s="4" t="s">
        <v>78</v>
      </c>
      <c r="W188" s="4" t="s">
        <v>78</v>
      </c>
      <c r="X188" s="4">
        <v>480</v>
      </c>
      <c r="Y188" s="4">
        <v>11</v>
      </c>
      <c r="Z188" s="4">
        <v>15</v>
      </c>
      <c r="AA188" s="4">
        <v>412</v>
      </c>
    </row>
    <row r="189" spans="1:27" x14ac:dyDescent="0.2">
      <c r="A189" s="4">
        <v>413</v>
      </c>
      <c r="B189" s="4" t="s">
        <v>2922</v>
      </c>
      <c r="C189" s="4">
        <v>0</v>
      </c>
      <c r="D189" s="4" t="s">
        <v>3574</v>
      </c>
      <c r="E189" s="4" t="s">
        <v>1297</v>
      </c>
      <c r="F189" s="4" t="s">
        <v>32</v>
      </c>
      <c r="G189" s="4" t="s">
        <v>33</v>
      </c>
      <c r="H189" s="4">
        <v>2</v>
      </c>
      <c r="I189" s="4" t="s">
        <v>47</v>
      </c>
      <c r="J189" s="4" t="s">
        <v>48</v>
      </c>
      <c r="K189" s="4" t="s">
        <v>1298</v>
      </c>
      <c r="L189" s="4" t="s">
        <v>4417</v>
      </c>
      <c r="M189" s="4" t="s">
        <v>1105</v>
      </c>
      <c r="N189" s="4" t="s">
        <v>1105</v>
      </c>
      <c r="O189" s="4" t="s">
        <v>1024</v>
      </c>
      <c r="P189" s="4" t="s">
        <v>4360</v>
      </c>
      <c r="Q189" s="4" t="s">
        <v>1288</v>
      </c>
      <c r="R189" s="4" t="s">
        <v>1225</v>
      </c>
      <c r="S189" s="4" t="s">
        <v>1024</v>
      </c>
      <c r="T189" s="4">
        <v>1</v>
      </c>
      <c r="U189" s="4" t="s">
        <v>41</v>
      </c>
      <c r="V189" s="4" t="s">
        <v>78</v>
      </c>
      <c r="W189" s="4" t="s">
        <v>78</v>
      </c>
      <c r="X189" s="4">
        <v>608</v>
      </c>
      <c r="Y189" s="4">
        <v>8</v>
      </c>
      <c r="Z189" s="4">
        <v>16</v>
      </c>
      <c r="AA189" s="4">
        <v>413</v>
      </c>
    </row>
    <row r="190" spans="1:27" x14ac:dyDescent="0.2">
      <c r="A190" s="4">
        <v>478</v>
      </c>
      <c r="B190" s="4" t="s">
        <v>2987</v>
      </c>
      <c r="C190" s="4">
        <v>0</v>
      </c>
      <c r="D190" s="4" t="s">
        <v>3575</v>
      </c>
      <c r="E190" s="4" t="s">
        <v>1458</v>
      </c>
      <c r="F190" s="4" t="s">
        <v>32</v>
      </c>
      <c r="G190" s="4" t="s">
        <v>33</v>
      </c>
      <c r="H190" s="4">
        <v>1</v>
      </c>
      <c r="I190" s="4" t="s">
        <v>34</v>
      </c>
      <c r="J190" s="4" t="s">
        <v>35</v>
      </c>
      <c r="K190" s="4" t="s">
        <v>1459</v>
      </c>
      <c r="L190" s="4" t="s">
        <v>4417</v>
      </c>
      <c r="M190" s="4" t="s">
        <v>1105</v>
      </c>
      <c r="N190" s="4" t="s">
        <v>1105</v>
      </c>
      <c r="O190" s="4" t="s">
        <v>1024</v>
      </c>
      <c r="P190" s="4" t="s">
        <v>4360</v>
      </c>
      <c r="Q190" s="4" t="s">
        <v>1288</v>
      </c>
      <c r="R190" s="4" t="s">
        <v>1225</v>
      </c>
      <c r="S190" s="4" t="s">
        <v>1024</v>
      </c>
      <c r="T190" s="4">
        <v>1</v>
      </c>
      <c r="U190" s="4" t="s">
        <v>41</v>
      </c>
      <c r="V190" s="4" t="s">
        <v>78</v>
      </c>
      <c r="W190" s="4" t="s">
        <v>78</v>
      </c>
      <c r="X190" s="4">
        <v>696</v>
      </c>
      <c r="Y190" s="4">
        <v>7</v>
      </c>
      <c r="Z190" s="4">
        <v>23</v>
      </c>
      <c r="AA190" s="4">
        <v>478</v>
      </c>
    </row>
    <row r="191" spans="1:27" x14ac:dyDescent="0.2">
      <c r="A191" s="4">
        <v>471</v>
      </c>
      <c r="B191" s="4" t="s">
        <v>2980</v>
      </c>
      <c r="C191" s="4">
        <v>0</v>
      </c>
      <c r="D191" s="4" t="s">
        <v>3576</v>
      </c>
      <c r="E191" s="4" t="s">
        <v>1443</v>
      </c>
      <c r="F191" s="4" t="s">
        <v>32</v>
      </c>
      <c r="G191" s="4" t="s">
        <v>33</v>
      </c>
      <c r="H191" s="4">
        <v>1</v>
      </c>
      <c r="I191" s="4" t="s">
        <v>34</v>
      </c>
      <c r="J191" s="4" t="s">
        <v>35</v>
      </c>
      <c r="K191" s="4" t="s">
        <v>1444</v>
      </c>
      <c r="L191" s="4" t="s">
        <v>4419</v>
      </c>
      <c r="M191" s="4" t="s">
        <v>1105</v>
      </c>
      <c r="N191" s="4" t="s">
        <v>1105</v>
      </c>
      <c r="O191" s="4" t="s">
        <v>1274</v>
      </c>
      <c r="P191" s="4" t="s">
        <v>4421</v>
      </c>
      <c r="Q191" s="4" t="s">
        <v>1261</v>
      </c>
      <c r="R191" s="4" t="s">
        <v>1225</v>
      </c>
      <c r="S191" s="4" t="s">
        <v>1274</v>
      </c>
      <c r="T191" s="4">
        <v>1</v>
      </c>
      <c r="U191" s="4" t="s">
        <v>41</v>
      </c>
      <c r="V191" s="4" t="s">
        <v>78</v>
      </c>
      <c r="W191" s="4" t="s">
        <v>78</v>
      </c>
      <c r="X191" s="4">
        <v>487</v>
      </c>
      <c r="Y191" s="4">
        <v>4</v>
      </c>
      <c r="Z191" s="4">
        <v>18</v>
      </c>
      <c r="AA191" s="4">
        <v>471</v>
      </c>
    </row>
    <row r="192" spans="1:27" x14ac:dyDescent="0.2">
      <c r="A192" s="4">
        <v>414</v>
      </c>
      <c r="B192" s="4" t="s">
        <v>2923</v>
      </c>
      <c r="C192" s="4">
        <v>0</v>
      </c>
      <c r="D192" s="4" t="s">
        <v>3577</v>
      </c>
      <c r="E192" s="4" t="s">
        <v>1299</v>
      </c>
      <c r="F192" s="4" t="s">
        <v>32</v>
      </c>
      <c r="G192" s="4" t="s">
        <v>33</v>
      </c>
      <c r="H192" s="4">
        <v>1</v>
      </c>
      <c r="I192" s="4" t="s">
        <v>34</v>
      </c>
      <c r="J192" s="4" t="s">
        <v>35</v>
      </c>
      <c r="K192" s="4" t="s">
        <v>1300</v>
      </c>
      <c r="L192" s="4" t="s">
        <v>4417</v>
      </c>
      <c r="M192" s="4" t="s">
        <v>1105</v>
      </c>
      <c r="N192" s="4" t="s">
        <v>1105</v>
      </c>
      <c r="O192" s="4" t="s">
        <v>1024</v>
      </c>
      <c r="P192" s="4" t="s">
        <v>4360</v>
      </c>
      <c r="Q192" s="4" t="s">
        <v>1288</v>
      </c>
      <c r="R192" s="4" t="s">
        <v>1225</v>
      </c>
      <c r="S192" s="4" t="s">
        <v>1024</v>
      </c>
      <c r="T192" s="4">
        <v>1</v>
      </c>
      <c r="U192" s="4" t="s">
        <v>41</v>
      </c>
      <c r="V192" s="4" t="s">
        <v>78</v>
      </c>
      <c r="W192" s="4" t="s">
        <v>78</v>
      </c>
      <c r="X192" s="4">
        <v>1263</v>
      </c>
      <c r="Y192" s="4">
        <v>29</v>
      </c>
      <c r="Z192" s="4">
        <v>38</v>
      </c>
      <c r="AA192" s="4">
        <v>414</v>
      </c>
    </row>
    <row r="193" spans="1:27" x14ac:dyDescent="0.2">
      <c r="A193" s="4">
        <v>415</v>
      </c>
      <c r="B193" s="4" t="s">
        <v>2924</v>
      </c>
      <c r="C193" s="4">
        <v>0</v>
      </c>
      <c r="D193" s="4" t="s">
        <v>3578</v>
      </c>
      <c r="E193" s="4" t="s">
        <v>1301</v>
      </c>
      <c r="F193" s="4" t="s">
        <v>32</v>
      </c>
      <c r="G193" s="4" t="s">
        <v>33</v>
      </c>
      <c r="H193" s="4">
        <v>2</v>
      </c>
      <c r="I193" s="4" t="s">
        <v>47</v>
      </c>
      <c r="J193" s="4" t="s">
        <v>48</v>
      </c>
      <c r="K193" s="4" t="s">
        <v>1302</v>
      </c>
      <c r="L193" s="4" t="s">
        <v>4417</v>
      </c>
      <c r="M193" s="4" t="s">
        <v>1105</v>
      </c>
      <c r="N193" s="4" t="s">
        <v>1105</v>
      </c>
      <c r="O193" s="4" t="s">
        <v>1024</v>
      </c>
      <c r="P193" s="4" t="s">
        <v>4360</v>
      </c>
      <c r="Q193" s="4" t="s">
        <v>1288</v>
      </c>
      <c r="R193" s="4" t="s">
        <v>1225</v>
      </c>
      <c r="S193" s="4" t="s">
        <v>1024</v>
      </c>
      <c r="T193" s="4">
        <v>1</v>
      </c>
      <c r="U193" s="4" t="s">
        <v>41</v>
      </c>
      <c r="V193" s="4" t="s">
        <v>78</v>
      </c>
      <c r="W193" s="4" t="s">
        <v>78</v>
      </c>
      <c r="X193" s="4">
        <v>1373</v>
      </c>
      <c r="Y193" s="4">
        <v>29</v>
      </c>
      <c r="Z193" s="4">
        <v>32</v>
      </c>
      <c r="AA193" s="4">
        <v>415</v>
      </c>
    </row>
    <row r="194" spans="1:27" x14ac:dyDescent="0.2">
      <c r="A194" s="4">
        <v>406</v>
      </c>
      <c r="B194" s="4" t="s">
        <v>2915</v>
      </c>
      <c r="C194" s="4">
        <v>0</v>
      </c>
      <c r="D194" s="4" t="s">
        <v>3579</v>
      </c>
      <c r="E194" s="4" t="s">
        <v>1282</v>
      </c>
      <c r="F194" s="4" t="s">
        <v>32</v>
      </c>
      <c r="G194" s="4" t="s">
        <v>33</v>
      </c>
      <c r="H194" s="4">
        <v>1</v>
      </c>
      <c r="I194" s="4" t="s">
        <v>34</v>
      </c>
      <c r="J194" s="4" t="s">
        <v>35</v>
      </c>
      <c r="K194" s="4" t="s">
        <v>1283</v>
      </c>
      <c r="L194" s="4" t="s">
        <v>4307</v>
      </c>
      <c r="M194" s="4" t="s">
        <v>1105</v>
      </c>
      <c r="N194" s="4" t="s">
        <v>1105</v>
      </c>
      <c r="O194" s="4" t="s">
        <v>122</v>
      </c>
      <c r="P194" s="4" t="s">
        <v>4339</v>
      </c>
      <c r="Q194" s="4" t="s">
        <v>1277</v>
      </c>
      <c r="R194" s="4" t="s">
        <v>1225</v>
      </c>
      <c r="S194" s="4" t="s">
        <v>122</v>
      </c>
      <c r="T194" s="4">
        <v>1</v>
      </c>
      <c r="U194" s="4" t="s">
        <v>41</v>
      </c>
      <c r="V194" s="4" t="s">
        <v>78</v>
      </c>
      <c r="W194" s="4" t="s">
        <v>78</v>
      </c>
      <c r="X194" s="4">
        <v>378</v>
      </c>
      <c r="Y194" s="4">
        <v>7</v>
      </c>
      <c r="Z194" s="4">
        <v>15</v>
      </c>
      <c r="AA194" s="4">
        <v>406</v>
      </c>
    </row>
    <row r="195" spans="1:27" x14ac:dyDescent="0.2">
      <c r="A195" s="4">
        <v>440</v>
      </c>
      <c r="B195" s="4" t="s">
        <v>2949</v>
      </c>
      <c r="C195" s="4">
        <v>0</v>
      </c>
      <c r="D195" s="4" t="s">
        <v>3580</v>
      </c>
      <c r="E195" s="4" t="s">
        <v>1359</v>
      </c>
      <c r="F195" s="4" t="s">
        <v>32</v>
      </c>
      <c r="G195" s="4" t="s">
        <v>33</v>
      </c>
      <c r="H195" s="4">
        <v>1</v>
      </c>
      <c r="I195" s="4" t="s">
        <v>34</v>
      </c>
      <c r="J195" s="4" t="s">
        <v>35</v>
      </c>
      <c r="K195" s="4" t="s">
        <v>1039</v>
      </c>
      <c r="L195" s="4" t="s">
        <v>4421</v>
      </c>
      <c r="M195" s="4" t="s">
        <v>1105</v>
      </c>
      <c r="N195" s="4" t="s">
        <v>1105</v>
      </c>
      <c r="O195" s="4" t="s">
        <v>1349</v>
      </c>
      <c r="P195" s="4" t="s">
        <v>4807</v>
      </c>
      <c r="Q195" s="4" t="s">
        <v>1350</v>
      </c>
      <c r="R195" s="4" t="s">
        <v>1225</v>
      </c>
      <c r="S195" s="4" t="s">
        <v>1351</v>
      </c>
      <c r="T195" s="4">
        <v>1</v>
      </c>
      <c r="U195" s="4" t="s">
        <v>41</v>
      </c>
      <c r="V195" s="4" t="s">
        <v>78</v>
      </c>
      <c r="W195" s="4" t="s">
        <v>78</v>
      </c>
      <c r="X195" s="4">
        <v>1235</v>
      </c>
      <c r="Y195" s="4">
        <v>31</v>
      </c>
      <c r="Z195" s="4">
        <v>42</v>
      </c>
      <c r="AA195" s="4">
        <v>440</v>
      </c>
    </row>
    <row r="196" spans="1:27" x14ac:dyDescent="0.2">
      <c r="A196" s="4">
        <v>153</v>
      </c>
      <c r="B196" s="4" t="s">
        <v>2662</v>
      </c>
      <c r="C196" s="4">
        <v>0</v>
      </c>
      <c r="D196" s="4" t="s">
        <v>3581</v>
      </c>
      <c r="E196" s="4" t="s">
        <v>557</v>
      </c>
      <c r="F196" s="4" t="s">
        <v>32</v>
      </c>
      <c r="G196" s="4" t="s">
        <v>33</v>
      </c>
      <c r="H196" s="4">
        <v>1</v>
      </c>
      <c r="I196" s="4" t="s">
        <v>34</v>
      </c>
      <c r="J196" s="4" t="s">
        <v>35</v>
      </c>
      <c r="K196" s="4" t="s">
        <v>558</v>
      </c>
      <c r="L196" s="4" t="s">
        <v>4422</v>
      </c>
      <c r="M196" s="4" t="s">
        <v>515</v>
      </c>
      <c r="N196" s="4" t="s">
        <v>555</v>
      </c>
      <c r="O196" s="4" t="s">
        <v>555</v>
      </c>
      <c r="P196" s="4" t="s">
        <v>4864</v>
      </c>
      <c r="Q196" s="4" t="s">
        <v>556</v>
      </c>
      <c r="R196" s="4" t="s">
        <v>518</v>
      </c>
      <c r="S196" s="4" t="s">
        <v>555</v>
      </c>
      <c r="T196" s="4">
        <v>1</v>
      </c>
      <c r="U196" s="4" t="s">
        <v>41</v>
      </c>
      <c r="V196" s="4">
        <v>1</v>
      </c>
      <c r="W196" s="4">
        <v>2015</v>
      </c>
      <c r="X196" s="4">
        <v>569</v>
      </c>
      <c r="Y196" s="4">
        <v>4</v>
      </c>
      <c r="Z196" s="4">
        <v>20</v>
      </c>
      <c r="AA196" s="4">
        <v>153</v>
      </c>
    </row>
    <row r="197" spans="1:27" x14ac:dyDescent="0.2">
      <c r="A197" s="4">
        <v>337</v>
      </c>
      <c r="B197" s="4" t="s">
        <v>2846</v>
      </c>
      <c r="C197" s="4">
        <v>0</v>
      </c>
      <c r="D197" s="4" t="s">
        <v>3582</v>
      </c>
      <c r="E197" s="4" t="s">
        <v>1091</v>
      </c>
      <c r="F197" s="4" t="s">
        <v>32</v>
      </c>
      <c r="G197" s="4" t="s">
        <v>33</v>
      </c>
      <c r="H197" s="4">
        <v>1</v>
      </c>
      <c r="I197" s="4" t="s">
        <v>34</v>
      </c>
      <c r="J197" s="4" t="s">
        <v>35</v>
      </c>
      <c r="K197" s="4" t="s">
        <v>1092</v>
      </c>
      <c r="L197" s="4" t="s">
        <v>4423</v>
      </c>
      <c r="M197" s="4" t="s">
        <v>1081</v>
      </c>
      <c r="N197" s="4" t="s">
        <v>1081</v>
      </c>
      <c r="O197" s="4" t="s">
        <v>1093</v>
      </c>
      <c r="P197" s="4" t="s">
        <v>4425</v>
      </c>
      <c r="Q197" s="4" t="s">
        <v>1094</v>
      </c>
      <c r="R197" s="4" t="s">
        <v>1084</v>
      </c>
      <c r="S197" s="4" t="s">
        <v>1093</v>
      </c>
      <c r="T197" s="4">
        <v>1</v>
      </c>
      <c r="U197" s="4" t="s">
        <v>41</v>
      </c>
      <c r="V197" s="4" t="s">
        <v>78</v>
      </c>
      <c r="W197" s="4" t="s">
        <v>78</v>
      </c>
      <c r="X197" s="4">
        <v>1027</v>
      </c>
      <c r="Y197" s="4">
        <v>8</v>
      </c>
      <c r="Z197" s="4">
        <v>34</v>
      </c>
      <c r="AA197" s="4">
        <v>337</v>
      </c>
    </row>
    <row r="198" spans="1:27" x14ac:dyDescent="0.2">
      <c r="A198" s="4">
        <v>338</v>
      </c>
      <c r="B198" s="4" t="s">
        <v>2847</v>
      </c>
      <c r="C198" s="4">
        <v>0</v>
      </c>
      <c r="D198" s="4" t="s">
        <v>3583</v>
      </c>
      <c r="E198" s="4" t="s">
        <v>1095</v>
      </c>
      <c r="F198" s="4" t="s">
        <v>32</v>
      </c>
      <c r="G198" s="4" t="s">
        <v>33</v>
      </c>
      <c r="H198" s="4">
        <v>1</v>
      </c>
      <c r="I198" s="4" t="s">
        <v>34</v>
      </c>
      <c r="J198" s="4" t="s">
        <v>35</v>
      </c>
      <c r="K198" s="4" t="s">
        <v>1096</v>
      </c>
      <c r="L198" s="4" t="s">
        <v>4424</v>
      </c>
      <c r="M198" s="4" t="s">
        <v>1081</v>
      </c>
      <c r="N198" s="4" t="s">
        <v>1087</v>
      </c>
      <c r="O198" s="4" t="s">
        <v>1097</v>
      </c>
      <c r="P198" s="4" t="s">
        <v>4865</v>
      </c>
      <c r="Q198" s="4" t="s">
        <v>1088</v>
      </c>
      <c r="R198" s="4" t="s">
        <v>1084</v>
      </c>
      <c r="S198" s="4" t="s">
        <v>1097</v>
      </c>
      <c r="T198" s="4">
        <v>1</v>
      </c>
      <c r="U198" s="4" t="s">
        <v>41</v>
      </c>
      <c r="V198" s="4" t="s">
        <v>78</v>
      </c>
      <c r="W198" s="4" t="s">
        <v>78</v>
      </c>
      <c r="X198" s="4">
        <v>534</v>
      </c>
      <c r="Y198" s="4">
        <v>13</v>
      </c>
      <c r="Z198" s="4">
        <v>22</v>
      </c>
      <c r="AA198" s="4">
        <v>338</v>
      </c>
    </row>
    <row r="199" spans="1:27" x14ac:dyDescent="0.2">
      <c r="A199" s="4">
        <v>339</v>
      </c>
      <c r="B199" s="4" t="s">
        <v>2848</v>
      </c>
      <c r="C199" s="4">
        <v>0</v>
      </c>
      <c r="D199" s="4" t="s">
        <v>3584</v>
      </c>
      <c r="E199" s="4" t="s">
        <v>1098</v>
      </c>
      <c r="F199" s="4" t="s">
        <v>32</v>
      </c>
      <c r="G199" s="4" t="s">
        <v>33</v>
      </c>
      <c r="H199" s="4">
        <v>1</v>
      </c>
      <c r="I199" s="4" t="s">
        <v>1099</v>
      </c>
      <c r="J199" s="4" t="s">
        <v>35</v>
      </c>
      <c r="K199" s="4" t="s">
        <v>1100</v>
      </c>
      <c r="L199" s="4" t="s">
        <v>4425</v>
      </c>
      <c r="M199" s="4" t="s">
        <v>1081</v>
      </c>
      <c r="N199" s="4" t="s">
        <v>1081</v>
      </c>
      <c r="O199" s="4" t="s">
        <v>1101</v>
      </c>
      <c r="P199" s="4" t="s">
        <v>4425</v>
      </c>
      <c r="Q199" s="4" t="s">
        <v>1094</v>
      </c>
      <c r="R199" s="4" t="s">
        <v>1084</v>
      </c>
      <c r="S199" s="4" t="s">
        <v>1102</v>
      </c>
      <c r="T199" s="4">
        <v>1</v>
      </c>
      <c r="U199" s="4" t="s">
        <v>41</v>
      </c>
      <c r="V199" s="4"/>
      <c r="W199" s="4"/>
      <c r="X199" s="4">
        <v>495</v>
      </c>
      <c r="Y199" s="4"/>
      <c r="Z199" s="4">
        <v>15</v>
      </c>
      <c r="AA199" s="4">
        <v>339</v>
      </c>
    </row>
    <row r="200" spans="1:27" x14ac:dyDescent="0.2">
      <c r="A200" s="4">
        <v>144</v>
      </c>
      <c r="B200" s="4" t="s">
        <v>2653</v>
      </c>
      <c r="C200" s="4">
        <v>0</v>
      </c>
      <c r="D200" s="4" t="s">
        <v>3585</v>
      </c>
      <c r="E200" s="4" t="s">
        <v>524</v>
      </c>
      <c r="F200" s="4" t="s">
        <v>32</v>
      </c>
      <c r="G200" s="4" t="s">
        <v>33</v>
      </c>
      <c r="H200" s="4">
        <v>1</v>
      </c>
      <c r="I200" s="4" t="s">
        <v>34</v>
      </c>
      <c r="J200" s="4" t="s">
        <v>35</v>
      </c>
      <c r="K200" s="4" t="s">
        <v>525</v>
      </c>
      <c r="L200" s="4" t="s">
        <v>4426</v>
      </c>
      <c r="M200" s="4" t="s">
        <v>515</v>
      </c>
      <c r="N200" s="4" t="s">
        <v>526</v>
      </c>
      <c r="O200" s="4" t="s">
        <v>526</v>
      </c>
      <c r="P200" s="4" t="s">
        <v>4866</v>
      </c>
      <c r="Q200" s="4" t="s">
        <v>527</v>
      </c>
      <c r="R200" s="4" t="s">
        <v>518</v>
      </c>
      <c r="S200" s="4" t="s">
        <v>528</v>
      </c>
      <c r="T200" s="4">
        <v>2</v>
      </c>
      <c r="U200" s="4" t="s">
        <v>77</v>
      </c>
      <c r="V200" s="4">
        <v>1</v>
      </c>
      <c r="W200" s="4">
        <v>2015</v>
      </c>
      <c r="X200" s="4">
        <v>251</v>
      </c>
      <c r="Y200" s="4">
        <v>5</v>
      </c>
      <c r="Z200" s="4">
        <v>13</v>
      </c>
      <c r="AA200" s="4">
        <v>144</v>
      </c>
    </row>
    <row r="201" spans="1:27" x14ac:dyDescent="0.2">
      <c r="A201" s="4">
        <v>336</v>
      </c>
      <c r="B201" s="4" t="s">
        <v>2845</v>
      </c>
      <c r="C201" s="4">
        <v>0</v>
      </c>
      <c r="D201" s="4" t="s">
        <v>3586</v>
      </c>
      <c r="E201" s="4" t="s">
        <v>1089</v>
      </c>
      <c r="F201" s="4" t="s">
        <v>32</v>
      </c>
      <c r="G201" s="4" t="s">
        <v>33</v>
      </c>
      <c r="H201" s="4">
        <v>1</v>
      </c>
      <c r="I201" s="4" t="s">
        <v>34</v>
      </c>
      <c r="J201" s="4" t="s">
        <v>35</v>
      </c>
      <c r="K201" s="4" t="s">
        <v>1090</v>
      </c>
      <c r="L201" s="4" t="s">
        <v>4427</v>
      </c>
      <c r="M201" s="4" t="s">
        <v>1081</v>
      </c>
      <c r="N201" s="4" t="s">
        <v>1087</v>
      </c>
      <c r="O201" s="4" t="s">
        <v>1087</v>
      </c>
      <c r="P201" s="4" t="s">
        <v>4865</v>
      </c>
      <c r="Q201" s="4" t="s">
        <v>1088</v>
      </c>
      <c r="R201" s="4" t="s">
        <v>1084</v>
      </c>
      <c r="S201" s="4" t="s">
        <v>1087</v>
      </c>
      <c r="T201" s="4">
        <v>1</v>
      </c>
      <c r="U201" s="4" t="s">
        <v>41</v>
      </c>
      <c r="V201" s="4" t="s">
        <v>78</v>
      </c>
      <c r="W201" s="4" t="s">
        <v>78</v>
      </c>
      <c r="X201" s="4">
        <v>1748</v>
      </c>
      <c r="Y201" s="4">
        <v>22</v>
      </c>
      <c r="Z201" s="4">
        <v>70</v>
      </c>
      <c r="AA201" s="4">
        <v>336</v>
      </c>
    </row>
    <row r="202" spans="1:27" x14ac:dyDescent="0.2">
      <c r="A202" s="4">
        <v>335</v>
      </c>
      <c r="B202" s="4" t="s">
        <v>2844</v>
      </c>
      <c r="C202" s="4">
        <v>0</v>
      </c>
      <c r="D202" s="4" t="s">
        <v>3587</v>
      </c>
      <c r="E202" s="4" t="s">
        <v>1085</v>
      </c>
      <c r="F202" s="4" t="s">
        <v>32</v>
      </c>
      <c r="G202" s="4" t="s">
        <v>33</v>
      </c>
      <c r="H202" s="4">
        <v>1</v>
      </c>
      <c r="I202" s="4" t="s">
        <v>34</v>
      </c>
      <c r="J202" s="4" t="s">
        <v>35</v>
      </c>
      <c r="K202" s="4" t="s">
        <v>1086</v>
      </c>
      <c r="L202" s="4" t="s">
        <v>4427</v>
      </c>
      <c r="M202" s="4" t="s">
        <v>1081</v>
      </c>
      <c r="N202" s="4" t="s">
        <v>1087</v>
      </c>
      <c r="O202" s="4" t="s">
        <v>1087</v>
      </c>
      <c r="P202" s="4" t="s">
        <v>4865</v>
      </c>
      <c r="Q202" s="4" t="s">
        <v>1088</v>
      </c>
      <c r="R202" s="4" t="s">
        <v>1084</v>
      </c>
      <c r="S202" s="4" t="s">
        <v>1087</v>
      </c>
      <c r="T202" s="4">
        <v>1</v>
      </c>
      <c r="U202" s="4" t="s">
        <v>41</v>
      </c>
      <c r="V202" s="4" t="s">
        <v>78</v>
      </c>
      <c r="W202" s="4" t="s">
        <v>78</v>
      </c>
      <c r="X202" s="4">
        <v>1329</v>
      </c>
      <c r="Y202" s="4">
        <v>34</v>
      </c>
      <c r="Z202" s="4">
        <v>52</v>
      </c>
      <c r="AA202" s="4">
        <v>335</v>
      </c>
    </row>
    <row r="203" spans="1:27" x14ac:dyDescent="0.2">
      <c r="A203" s="4">
        <v>868</v>
      </c>
      <c r="B203" s="4" t="s">
        <v>3377</v>
      </c>
      <c r="C203" s="4">
        <v>0</v>
      </c>
      <c r="D203" s="4" t="s">
        <v>3588</v>
      </c>
      <c r="E203" s="4" t="s">
        <v>458</v>
      </c>
      <c r="F203" s="4" t="s">
        <v>32</v>
      </c>
      <c r="G203" s="4" t="s">
        <v>33</v>
      </c>
      <c r="H203" s="4">
        <v>1</v>
      </c>
      <c r="I203" s="4" t="s">
        <v>34</v>
      </c>
      <c r="J203" s="4" t="s">
        <v>35</v>
      </c>
      <c r="K203" s="4" t="s">
        <v>542</v>
      </c>
      <c r="L203" s="4" t="s">
        <v>4428</v>
      </c>
      <c r="M203" s="4" t="s">
        <v>2446</v>
      </c>
      <c r="N203" s="4" t="s">
        <v>2458</v>
      </c>
      <c r="O203" s="4" t="s">
        <v>2461</v>
      </c>
      <c r="P203" s="4" t="s">
        <v>4867</v>
      </c>
      <c r="Q203" s="4" t="s">
        <v>2460</v>
      </c>
      <c r="R203" s="4" t="s">
        <v>2448</v>
      </c>
      <c r="S203" s="4" t="s">
        <v>2461</v>
      </c>
      <c r="T203" s="4">
        <v>1</v>
      </c>
      <c r="U203" s="4" t="s">
        <v>41</v>
      </c>
      <c r="V203" s="4" t="s">
        <v>78</v>
      </c>
      <c r="W203" s="4" t="s">
        <v>78</v>
      </c>
      <c r="X203" s="4">
        <v>117</v>
      </c>
      <c r="Y203" s="4">
        <v>2</v>
      </c>
      <c r="Z203" s="4">
        <v>5</v>
      </c>
      <c r="AA203" s="4">
        <v>868</v>
      </c>
    </row>
    <row r="204" spans="1:27" x14ac:dyDescent="0.2">
      <c r="A204" s="4">
        <v>866</v>
      </c>
      <c r="B204" s="4" t="s">
        <v>3375</v>
      </c>
      <c r="C204" s="4">
        <v>0</v>
      </c>
      <c r="D204" s="4" t="s">
        <v>3589</v>
      </c>
      <c r="E204" s="4" t="s">
        <v>2453</v>
      </c>
      <c r="F204" s="4" t="s">
        <v>32</v>
      </c>
      <c r="G204" s="4" t="s">
        <v>33</v>
      </c>
      <c r="H204" s="4">
        <v>1</v>
      </c>
      <c r="I204" s="4" t="s">
        <v>34</v>
      </c>
      <c r="J204" s="4" t="s">
        <v>35</v>
      </c>
      <c r="K204" s="4" t="s">
        <v>2454</v>
      </c>
      <c r="L204" s="4" t="s">
        <v>4429</v>
      </c>
      <c r="M204" s="4" t="s">
        <v>2446</v>
      </c>
      <c r="N204" s="4" t="s">
        <v>2446</v>
      </c>
      <c r="O204" s="4" t="s">
        <v>2455</v>
      </c>
      <c r="P204" s="4" t="s">
        <v>4833</v>
      </c>
      <c r="Q204" s="4" t="s">
        <v>2447</v>
      </c>
      <c r="R204" s="4" t="s">
        <v>2448</v>
      </c>
      <c r="S204" s="4" t="s">
        <v>2455</v>
      </c>
      <c r="T204" s="4">
        <v>1</v>
      </c>
      <c r="U204" s="4" t="s">
        <v>41</v>
      </c>
      <c r="V204" s="4">
        <v>1</v>
      </c>
      <c r="W204" s="4">
        <v>2016</v>
      </c>
      <c r="X204" s="4">
        <v>241</v>
      </c>
      <c r="Y204" s="4">
        <v>3</v>
      </c>
      <c r="Z204" s="4">
        <v>10</v>
      </c>
      <c r="AA204" s="4">
        <v>866</v>
      </c>
    </row>
    <row r="205" spans="1:27" x14ac:dyDescent="0.2">
      <c r="A205" s="4">
        <v>131</v>
      </c>
      <c r="B205" s="4" t="s">
        <v>2640</v>
      </c>
      <c r="C205" s="4">
        <v>0</v>
      </c>
      <c r="D205" s="4" t="s">
        <v>3590</v>
      </c>
      <c r="E205" s="4" t="s">
        <v>458</v>
      </c>
      <c r="F205" s="4" t="s">
        <v>32</v>
      </c>
      <c r="G205" s="4" t="s">
        <v>33</v>
      </c>
      <c r="H205" s="4">
        <v>1</v>
      </c>
      <c r="I205" s="4" t="s">
        <v>34</v>
      </c>
      <c r="J205" s="4" t="s">
        <v>35</v>
      </c>
      <c r="K205" s="4" t="s">
        <v>487</v>
      </c>
      <c r="L205" s="4" t="s">
        <v>4430</v>
      </c>
      <c r="M205" s="4" t="s">
        <v>375</v>
      </c>
      <c r="N205" s="4" t="s">
        <v>471</v>
      </c>
      <c r="O205" s="4" t="s">
        <v>488</v>
      </c>
      <c r="P205" s="4" t="s">
        <v>4861</v>
      </c>
      <c r="Q205" s="4" t="s">
        <v>473</v>
      </c>
      <c r="R205" s="4" t="s">
        <v>379</v>
      </c>
      <c r="S205" s="4" t="s">
        <v>489</v>
      </c>
      <c r="T205" s="4">
        <v>1</v>
      </c>
      <c r="U205" s="4" t="s">
        <v>41</v>
      </c>
      <c r="V205" s="4">
        <v>1</v>
      </c>
      <c r="W205" s="4">
        <v>2016</v>
      </c>
      <c r="X205" s="4">
        <v>180</v>
      </c>
      <c r="Y205" s="4">
        <v>3</v>
      </c>
      <c r="Z205" s="4">
        <v>10</v>
      </c>
      <c r="AA205" s="4">
        <v>131</v>
      </c>
    </row>
    <row r="206" spans="1:27" x14ac:dyDescent="0.2">
      <c r="A206" s="4">
        <v>542</v>
      </c>
      <c r="B206" s="4" t="s">
        <v>3051</v>
      </c>
      <c r="C206" s="4">
        <v>0</v>
      </c>
      <c r="D206" s="4" t="s">
        <v>3591</v>
      </c>
      <c r="E206" s="4" t="s">
        <v>1627</v>
      </c>
      <c r="F206" s="4" t="s">
        <v>32</v>
      </c>
      <c r="G206" s="4" t="s">
        <v>33</v>
      </c>
      <c r="H206" s="4">
        <v>2</v>
      </c>
      <c r="I206" s="4" t="s">
        <v>47</v>
      </c>
      <c r="J206" s="4" t="s">
        <v>48</v>
      </c>
      <c r="K206" s="4" t="s">
        <v>1628</v>
      </c>
      <c r="L206" s="4" t="s">
        <v>4431</v>
      </c>
      <c r="M206" s="4" t="s">
        <v>1490</v>
      </c>
      <c r="N206" s="4" t="s">
        <v>1502</v>
      </c>
      <c r="O206" s="4" t="s">
        <v>1629</v>
      </c>
      <c r="P206" s="4" t="s">
        <v>4826</v>
      </c>
      <c r="Q206" s="4" t="s">
        <v>1503</v>
      </c>
      <c r="R206" s="4" t="s">
        <v>1494</v>
      </c>
      <c r="S206" s="4" t="s">
        <v>1630</v>
      </c>
      <c r="T206" s="4">
        <v>1</v>
      </c>
      <c r="U206" s="4" t="s">
        <v>41</v>
      </c>
      <c r="V206" s="4">
        <v>1</v>
      </c>
      <c r="W206" s="4">
        <v>2016</v>
      </c>
      <c r="X206" s="4">
        <v>265</v>
      </c>
      <c r="Y206" s="4">
        <v>1</v>
      </c>
      <c r="Z206" s="4">
        <v>12</v>
      </c>
      <c r="AA206" s="4">
        <v>542</v>
      </c>
    </row>
    <row r="207" spans="1:27" x14ac:dyDescent="0.2">
      <c r="A207" s="4">
        <v>764</v>
      </c>
      <c r="B207" s="4" t="s">
        <v>3273</v>
      </c>
      <c r="C207" s="4">
        <v>0</v>
      </c>
      <c r="D207" s="4" t="s">
        <v>3592</v>
      </c>
      <c r="E207" s="4" t="s">
        <v>2166</v>
      </c>
      <c r="F207" s="4" t="s">
        <v>32</v>
      </c>
      <c r="G207" s="4" t="s">
        <v>33</v>
      </c>
      <c r="H207" s="4">
        <v>1</v>
      </c>
      <c r="I207" s="4" t="s">
        <v>34</v>
      </c>
      <c r="J207" s="4" t="s">
        <v>35</v>
      </c>
      <c r="K207" s="4" t="s">
        <v>2167</v>
      </c>
      <c r="L207" s="4" t="s">
        <v>4432</v>
      </c>
      <c r="M207" s="4" t="s">
        <v>1977</v>
      </c>
      <c r="N207" s="4" t="s">
        <v>1977</v>
      </c>
      <c r="O207" s="4" t="s">
        <v>2003</v>
      </c>
      <c r="P207" s="4" t="s">
        <v>4802</v>
      </c>
      <c r="Q207" s="4" t="s">
        <v>1978</v>
      </c>
      <c r="R207" s="4" t="s">
        <v>1979</v>
      </c>
      <c r="S207" s="4" t="s">
        <v>2003</v>
      </c>
      <c r="T207" s="4">
        <v>1</v>
      </c>
      <c r="U207" s="4" t="s">
        <v>41</v>
      </c>
      <c r="V207" s="4" t="s">
        <v>78</v>
      </c>
      <c r="W207" s="4" t="s">
        <v>78</v>
      </c>
      <c r="X207" s="4">
        <v>74</v>
      </c>
      <c r="Y207" s="4">
        <v>3</v>
      </c>
      <c r="Z207" s="4">
        <v>6</v>
      </c>
      <c r="AA207" s="4">
        <v>764</v>
      </c>
    </row>
    <row r="208" spans="1:27" x14ac:dyDescent="0.2">
      <c r="A208" s="4">
        <v>769</v>
      </c>
      <c r="B208" s="4" t="s">
        <v>3278</v>
      </c>
      <c r="C208" s="4">
        <v>0</v>
      </c>
      <c r="D208" s="4" t="s">
        <v>3593</v>
      </c>
      <c r="E208" s="4" t="s">
        <v>646</v>
      </c>
      <c r="F208" s="4" t="s">
        <v>32</v>
      </c>
      <c r="G208" s="4" t="s">
        <v>33</v>
      </c>
      <c r="H208" s="4">
        <v>1</v>
      </c>
      <c r="I208" s="4" t="s">
        <v>34</v>
      </c>
      <c r="J208" s="4" t="s">
        <v>35</v>
      </c>
      <c r="K208" s="4" t="s">
        <v>2177</v>
      </c>
      <c r="L208" s="4" t="s">
        <v>4433</v>
      </c>
      <c r="M208" s="4" t="s">
        <v>1977</v>
      </c>
      <c r="N208" s="4" t="s">
        <v>2017</v>
      </c>
      <c r="O208" s="4" t="s">
        <v>2177</v>
      </c>
      <c r="P208" s="4" t="s">
        <v>4803</v>
      </c>
      <c r="Q208" s="4" t="s">
        <v>2019</v>
      </c>
      <c r="R208" s="4" t="s">
        <v>1979</v>
      </c>
      <c r="S208" s="4" t="s">
        <v>2179</v>
      </c>
      <c r="T208" s="4">
        <v>1</v>
      </c>
      <c r="U208" s="4" t="s">
        <v>41</v>
      </c>
      <c r="V208" s="4" t="s">
        <v>78</v>
      </c>
      <c r="W208" s="4" t="s">
        <v>78</v>
      </c>
      <c r="X208" s="4">
        <v>106</v>
      </c>
      <c r="Y208" s="4">
        <v>2</v>
      </c>
      <c r="Z208" s="4">
        <v>8</v>
      </c>
      <c r="AA208" s="4">
        <v>769</v>
      </c>
    </row>
    <row r="209" spans="1:27" x14ac:dyDescent="0.2">
      <c r="A209" s="4">
        <v>742</v>
      </c>
      <c r="B209" s="4" t="s">
        <v>3251</v>
      </c>
      <c r="C209" s="4">
        <v>0</v>
      </c>
      <c r="D209" s="4" t="s">
        <v>3594</v>
      </c>
      <c r="E209" s="4" t="s">
        <v>2125</v>
      </c>
      <c r="F209" s="4" t="s">
        <v>32</v>
      </c>
      <c r="G209" s="4" t="s">
        <v>33</v>
      </c>
      <c r="H209" s="4">
        <v>1</v>
      </c>
      <c r="I209" s="4" t="s">
        <v>34</v>
      </c>
      <c r="J209" s="4" t="s">
        <v>35</v>
      </c>
      <c r="K209" s="4" t="s">
        <v>2126</v>
      </c>
      <c r="L209" s="4" t="s">
        <v>4295</v>
      </c>
      <c r="M209" s="4" t="s">
        <v>1977</v>
      </c>
      <c r="N209" s="4" t="s">
        <v>2108</v>
      </c>
      <c r="O209" s="4" t="s">
        <v>2108</v>
      </c>
      <c r="P209" s="4" t="s">
        <v>4800</v>
      </c>
      <c r="Q209" s="4" t="s">
        <v>2110</v>
      </c>
      <c r="R209" s="4" t="s">
        <v>1979</v>
      </c>
      <c r="S209" s="4" t="s">
        <v>2127</v>
      </c>
      <c r="T209" s="4">
        <v>1</v>
      </c>
      <c r="U209" s="4" t="s">
        <v>41</v>
      </c>
      <c r="V209" s="4">
        <v>1</v>
      </c>
      <c r="W209" s="4">
        <v>2015</v>
      </c>
      <c r="X209" s="4">
        <v>1109</v>
      </c>
      <c r="Y209" s="4">
        <v>8</v>
      </c>
      <c r="Z209" s="4">
        <v>40</v>
      </c>
      <c r="AA209" s="4">
        <v>742</v>
      </c>
    </row>
    <row r="210" spans="1:27" x14ac:dyDescent="0.2">
      <c r="A210" s="4">
        <v>807</v>
      </c>
      <c r="B210" s="4" t="s">
        <v>3316</v>
      </c>
      <c r="C210" s="4">
        <v>0</v>
      </c>
      <c r="D210" s="4" t="s">
        <v>3595</v>
      </c>
      <c r="E210" s="4" t="s">
        <v>2268</v>
      </c>
      <c r="F210" s="4" t="s">
        <v>32</v>
      </c>
      <c r="G210" s="4" t="s">
        <v>33</v>
      </c>
      <c r="H210" s="4">
        <v>1</v>
      </c>
      <c r="I210" s="4" t="s">
        <v>34</v>
      </c>
      <c r="J210" s="4" t="s">
        <v>35</v>
      </c>
      <c r="K210" s="4" t="s">
        <v>2269</v>
      </c>
      <c r="L210" s="4" t="s">
        <v>4434</v>
      </c>
      <c r="M210" s="4" t="s">
        <v>967</v>
      </c>
      <c r="N210" s="4" t="s">
        <v>2270</v>
      </c>
      <c r="O210" s="4" t="s">
        <v>2270</v>
      </c>
      <c r="P210" s="4" t="s">
        <v>4868</v>
      </c>
      <c r="Q210" s="4" t="s">
        <v>2271</v>
      </c>
      <c r="R210" s="4" t="s">
        <v>2272</v>
      </c>
      <c r="S210" s="4" t="s">
        <v>2270</v>
      </c>
      <c r="T210" s="4">
        <v>1</v>
      </c>
      <c r="U210" s="4" t="s">
        <v>41</v>
      </c>
      <c r="V210" s="4">
        <v>1</v>
      </c>
      <c r="W210" s="4">
        <v>2015</v>
      </c>
      <c r="X210" s="4">
        <v>589</v>
      </c>
      <c r="Y210" s="4">
        <v>16</v>
      </c>
      <c r="Z210" s="4">
        <v>19</v>
      </c>
      <c r="AA210" s="4">
        <v>807</v>
      </c>
    </row>
    <row r="211" spans="1:27" x14ac:dyDescent="0.2">
      <c r="A211" s="4">
        <v>389</v>
      </c>
      <c r="B211" s="4" t="s">
        <v>2898</v>
      </c>
      <c r="C211" s="4">
        <v>0</v>
      </c>
      <c r="D211" s="4" t="s">
        <v>3596</v>
      </c>
      <c r="E211" s="4" t="s">
        <v>1245</v>
      </c>
      <c r="F211" s="4" t="s">
        <v>32</v>
      </c>
      <c r="G211" s="4" t="s">
        <v>33</v>
      </c>
      <c r="H211" s="4">
        <v>2</v>
      </c>
      <c r="I211" s="4" t="s">
        <v>47</v>
      </c>
      <c r="J211" s="4" t="s">
        <v>48</v>
      </c>
      <c r="K211" s="4" t="s">
        <v>1246</v>
      </c>
      <c r="L211" s="4" t="s">
        <v>4435</v>
      </c>
      <c r="M211" s="4" t="s">
        <v>1105</v>
      </c>
      <c r="N211" s="4" t="s">
        <v>1105</v>
      </c>
      <c r="O211" s="4" t="s">
        <v>1235</v>
      </c>
      <c r="P211" s="4" t="s">
        <v>4701</v>
      </c>
      <c r="Q211" s="4" t="s">
        <v>1224</v>
      </c>
      <c r="R211" s="4" t="s">
        <v>1225</v>
      </c>
      <c r="S211" s="4" t="s">
        <v>1235</v>
      </c>
      <c r="T211" s="4">
        <v>1</v>
      </c>
      <c r="U211" s="4" t="s">
        <v>41</v>
      </c>
      <c r="V211" s="4" t="s">
        <v>78</v>
      </c>
      <c r="W211" s="4" t="s">
        <v>78</v>
      </c>
      <c r="X211" s="4">
        <v>725</v>
      </c>
      <c r="Y211" s="4">
        <v>22</v>
      </c>
      <c r="Z211" s="4">
        <v>20</v>
      </c>
      <c r="AA211" s="4">
        <v>389</v>
      </c>
    </row>
    <row r="212" spans="1:27" x14ac:dyDescent="0.2">
      <c r="A212" s="4">
        <v>384</v>
      </c>
      <c r="B212" s="4" t="s">
        <v>2893</v>
      </c>
      <c r="C212" s="4">
        <v>0</v>
      </c>
      <c r="D212" s="4" t="s">
        <v>3597</v>
      </c>
      <c r="E212" s="4" t="s">
        <v>1238</v>
      </c>
      <c r="F212" s="4" t="s">
        <v>32</v>
      </c>
      <c r="G212" s="4" t="s">
        <v>33</v>
      </c>
      <c r="H212" s="4">
        <v>1</v>
      </c>
      <c r="I212" s="4" t="s">
        <v>34</v>
      </c>
      <c r="J212" s="4" t="s">
        <v>35</v>
      </c>
      <c r="K212" s="4" t="s">
        <v>1239</v>
      </c>
      <c r="L212" s="4" t="s">
        <v>4435</v>
      </c>
      <c r="M212" s="4" t="s">
        <v>1105</v>
      </c>
      <c r="N212" s="4" t="s">
        <v>1105</v>
      </c>
      <c r="O212" s="4" t="s">
        <v>1235</v>
      </c>
      <c r="P212" s="4" t="s">
        <v>4701</v>
      </c>
      <c r="Q212" s="4" t="s">
        <v>1224</v>
      </c>
      <c r="R212" s="4" t="s">
        <v>1225</v>
      </c>
      <c r="S212" s="4" t="s">
        <v>1235</v>
      </c>
      <c r="T212" s="4">
        <v>1</v>
      </c>
      <c r="U212" s="4" t="s">
        <v>41</v>
      </c>
      <c r="V212" s="4">
        <v>1</v>
      </c>
      <c r="W212" s="4">
        <v>2015</v>
      </c>
      <c r="X212" s="4">
        <v>332</v>
      </c>
      <c r="Y212" s="4">
        <v>8</v>
      </c>
      <c r="Z212" s="4">
        <v>15</v>
      </c>
      <c r="AA212" s="4">
        <v>384</v>
      </c>
    </row>
    <row r="213" spans="1:27" x14ac:dyDescent="0.2">
      <c r="A213" s="4">
        <v>386</v>
      </c>
      <c r="B213" s="4" t="s">
        <v>2895</v>
      </c>
      <c r="C213" s="4">
        <v>0</v>
      </c>
      <c r="D213" s="4" t="s">
        <v>3598</v>
      </c>
      <c r="E213" s="4" t="s">
        <v>646</v>
      </c>
      <c r="F213" s="4" t="s">
        <v>32</v>
      </c>
      <c r="G213" s="4" t="s">
        <v>33</v>
      </c>
      <c r="H213" s="4">
        <v>1</v>
      </c>
      <c r="I213" s="4" t="s">
        <v>34</v>
      </c>
      <c r="J213" s="4" t="s">
        <v>35</v>
      </c>
      <c r="K213" s="4" t="s">
        <v>1241</v>
      </c>
      <c r="L213" s="4" t="s">
        <v>4354</v>
      </c>
      <c r="M213" s="4" t="s">
        <v>1105</v>
      </c>
      <c r="N213" s="4" t="s">
        <v>1105</v>
      </c>
      <c r="O213" s="4" t="s">
        <v>1223</v>
      </c>
      <c r="P213" s="4" t="s">
        <v>4701</v>
      </c>
      <c r="Q213" s="4" t="s">
        <v>1224</v>
      </c>
      <c r="R213" s="4" t="s">
        <v>1225</v>
      </c>
      <c r="S213" s="4" t="s">
        <v>1223</v>
      </c>
      <c r="T213" s="4">
        <v>1</v>
      </c>
      <c r="U213" s="4" t="s">
        <v>41</v>
      </c>
      <c r="V213" s="4">
        <v>1</v>
      </c>
      <c r="W213" s="4">
        <v>2015</v>
      </c>
      <c r="X213" s="4">
        <v>585</v>
      </c>
      <c r="Y213" s="4">
        <v>11</v>
      </c>
      <c r="Z213" s="4">
        <v>18</v>
      </c>
      <c r="AA213" s="4">
        <v>386</v>
      </c>
    </row>
    <row r="214" spans="1:27" x14ac:dyDescent="0.2">
      <c r="A214" s="4">
        <v>199</v>
      </c>
      <c r="B214" s="4" t="s">
        <v>2708</v>
      </c>
      <c r="C214" s="4">
        <v>0</v>
      </c>
      <c r="D214" s="4" t="s">
        <v>3599</v>
      </c>
      <c r="E214" s="4" t="s">
        <v>687</v>
      </c>
      <c r="F214" s="4" t="s">
        <v>32</v>
      </c>
      <c r="G214" s="4" t="s">
        <v>33</v>
      </c>
      <c r="H214" s="4">
        <v>1</v>
      </c>
      <c r="I214" s="4" t="s">
        <v>34</v>
      </c>
      <c r="J214" s="4" t="s">
        <v>35</v>
      </c>
      <c r="K214" s="4" t="s">
        <v>259</v>
      </c>
      <c r="L214" s="4" t="s">
        <v>4436</v>
      </c>
      <c r="M214" s="4" t="s">
        <v>623</v>
      </c>
      <c r="N214" s="4" t="s">
        <v>632</v>
      </c>
      <c r="O214" s="4" t="s">
        <v>688</v>
      </c>
      <c r="P214" s="4" t="s">
        <v>4793</v>
      </c>
      <c r="Q214" s="4" t="s">
        <v>633</v>
      </c>
      <c r="R214" s="4" t="s">
        <v>625</v>
      </c>
      <c r="S214" s="4" t="s">
        <v>688</v>
      </c>
      <c r="T214" s="4">
        <v>1</v>
      </c>
      <c r="U214" s="4" t="s">
        <v>41</v>
      </c>
      <c r="V214" s="4" t="s">
        <v>78</v>
      </c>
      <c r="W214" s="4" t="s">
        <v>78</v>
      </c>
      <c r="X214" s="4">
        <v>186</v>
      </c>
      <c r="Y214" s="4">
        <v>1</v>
      </c>
      <c r="Z214" s="4">
        <v>10</v>
      </c>
      <c r="AA214" s="4">
        <v>199</v>
      </c>
    </row>
    <row r="215" spans="1:27" x14ac:dyDescent="0.2">
      <c r="A215" s="4">
        <v>401</v>
      </c>
      <c r="B215" s="4" t="s">
        <v>2910</v>
      </c>
      <c r="C215" s="4">
        <v>0</v>
      </c>
      <c r="D215" s="4" t="s">
        <v>3600</v>
      </c>
      <c r="E215" s="4" t="s">
        <v>1268</v>
      </c>
      <c r="F215" s="4" t="s">
        <v>32</v>
      </c>
      <c r="G215" s="4" t="s">
        <v>33</v>
      </c>
      <c r="H215" s="4">
        <v>1</v>
      </c>
      <c r="I215" s="4" t="s">
        <v>34</v>
      </c>
      <c r="J215" s="4" t="s">
        <v>35</v>
      </c>
      <c r="K215" s="4" t="s">
        <v>1269</v>
      </c>
      <c r="L215" s="4" t="s">
        <v>4418</v>
      </c>
      <c r="M215" s="4" t="s">
        <v>1105</v>
      </c>
      <c r="N215" s="4" t="s">
        <v>1105</v>
      </c>
      <c r="O215" s="4" t="s">
        <v>245</v>
      </c>
      <c r="P215" s="4" t="s">
        <v>4421</v>
      </c>
      <c r="Q215" s="4" t="s">
        <v>1261</v>
      </c>
      <c r="R215" s="4" t="s">
        <v>1225</v>
      </c>
      <c r="S215" s="4" t="s">
        <v>245</v>
      </c>
      <c r="T215" s="4">
        <v>1</v>
      </c>
      <c r="U215" s="4" t="s">
        <v>41</v>
      </c>
      <c r="V215" s="4" t="s">
        <v>78</v>
      </c>
      <c r="W215" s="4" t="s">
        <v>78</v>
      </c>
      <c r="X215" s="4">
        <v>843</v>
      </c>
      <c r="Y215" s="4">
        <v>19</v>
      </c>
      <c r="Z215" s="4">
        <v>31</v>
      </c>
      <c r="AA215" s="4">
        <v>401</v>
      </c>
    </row>
    <row r="216" spans="1:27" x14ac:dyDescent="0.2">
      <c r="A216" s="4">
        <v>192</v>
      </c>
      <c r="B216" s="4" t="s">
        <v>2701</v>
      </c>
      <c r="C216" s="4">
        <v>0</v>
      </c>
      <c r="D216" s="4" t="s">
        <v>3601</v>
      </c>
      <c r="E216" s="4" t="s">
        <v>458</v>
      </c>
      <c r="F216" s="4" t="s">
        <v>32</v>
      </c>
      <c r="G216" s="4" t="s">
        <v>33</v>
      </c>
      <c r="H216" s="4">
        <v>1</v>
      </c>
      <c r="I216" s="4" t="s">
        <v>34</v>
      </c>
      <c r="J216" s="4" t="s">
        <v>35</v>
      </c>
      <c r="K216" s="4" t="s">
        <v>667</v>
      </c>
      <c r="L216" s="4" t="s">
        <v>4437</v>
      </c>
      <c r="M216" s="4" t="s">
        <v>623</v>
      </c>
      <c r="N216" s="4" t="s">
        <v>648</v>
      </c>
      <c r="O216" s="4" t="s">
        <v>668</v>
      </c>
      <c r="P216" s="4" t="s">
        <v>4789</v>
      </c>
      <c r="Q216" s="4" t="s">
        <v>662</v>
      </c>
      <c r="R216" s="4" t="s">
        <v>625</v>
      </c>
      <c r="S216" s="4" t="s">
        <v>668</v>
      </c>
      <c r="T216" s="4">
        <v>1</v>
      </c>
      <c r="U216" s="4" t="s">
        <v>41</v>
      </c>
      <c r="V216" s="4">
        <v>1</v>
      </c>
      <c r="W216" s="4">
        <v>2015</v>
      </c>
      <c r="X216" s="4">
        <v>530</v>
      </c>
      <c r="Y216" s="4">
        <v>5</v>
      </c>
      <c r="Z216" s="4">
        <v>20</v>
      </c>
      <c r="AA216" s="4">
        <v>192</v>
      </c>
    </row>
    <row r="217" spans="1:27" x14ac:dyDescent="0.2">
      <c r="A217" s="4">
        <v>269</v>
      </c>
      <c r="B217" s="4" t="s">
        <v>2778</v>
      </c>
      <c r="C217" s="4">
        <v>0</v>
      </c>
      <c r="D217" s="4" t="s">
        <v>3602</v>
      </c>
      <c r="E217" s="4" t="s">
        <v>885</v>
      </c>
      <c r="F217" s="4" t="s">
        <v>32</v>
      </c>
      <c r="G217" s="4" t="s">
        <v>33</v>
      </c>
      <c r="H217" s="4">
        <v>1</v>
      </c>
      <c r="I217" s="4" t="s">
        <v>34</v>
      </c>
      <c r="J217" s="4" t="s">
        <v>35</v>
      </c>
      <c r="K217" s="4" t="s">
        <v>886</v>
      </c>
      <c r="L217" s="4" t="s">
        <v>4438</v>
      </c>
      <c r="M217" s="4" t="s">
        <v>866</v>
      </c>
      <c r="N217" s="4" t="s">
        <v>887</v>
      </c>
      <c r="O217" s="4" t="s">
        <v>888</v>
      </c>
      <c r="P217" s="4" t="s">
        <v>4823</v>
      </c>
      <c r="Q217" s="4" t="s">
        <v>889</v>
      </c>
      <c r="R217" s="4" t="s">
        <v>868</v>
      </c>
      <c r="S217" s="4" t="s">
        <v>888</v>
      </c>
      <c r="T217" s="4">
        <v>1</v>
      </c>
      <c r="U217" s="4" t="s">
        <v>41</v>
      </c>
      <c r="V217" s="4" t="s">
        <v>78</v>
      </c>
      <c r="W217" s="4" t="s">
        <v>78</v>
      </c>
      <c r="X217" s="4">
        <v>78</v>
      </c>
      <c r="Y217" s="4">
        <v>5</v>
      </c>
      <c r="Z217" s="4">
        <v>5</v>
      </c>
      <c r="AA217" s="4">
        <v>269</v>
      </c>
    </row>
    <row r="218" spans="1:27" x14ac:dyDescent="0.2">
      <c r="A218" s="4">
        <v>245</v>
      </c>
      <c r="B218" s="4" t="s">
        <v>2754</v>
      </c>
      <c r="C218" s="4">
        <v>0</v>
      </c>
      <c r="D218" s="4" t="s">
        <v>3603</v>
      </c>
      <c r="E218" s="4" t="s">
        <v>245</v>
      </c>
      <c r="F218" s="4" t="s">
        <v>32</v>
      </c>
      <c r="G218" s="4" t="s">
        <v>33</v>
      </c>
      <c r="H218" s="4">
        <v>1</v>
      </c>
      <c r="I218" s="4" t="s">
        <v>34</v>
      </c>
      <c r="J218" s="4" t="s">
        <v>35</v>
      </c>
      <c r="K218" s="4" t="s">
        <v>823</v>
      </c>
      <c r="L218" s="4" t="s">
        <v>4439</v>
      </c>
      <c r="M218" s="4" t="s">
        <v>757</v>
      </c>
      <c r="N218" s="4" t="s">
        <v>820</v>
      </c>
      <c r="O218" s="4" t="s">
        <v>824</v>
      </c>
      <c r="P218" s="4" t="s">
        <v>4822</v>
      </c>
      <c r="Q218" s="4" t="s">
        <v>822</v>
      </c>
      <c r="R218" s="4" t="s">
        <v>760</v>
      </c>
      <c r="S218" s="4" t="s">
        <v>825</v>
      </c>
      <c r="T218" s="4">
        <v>2</v>
      </c>
      <c r="U218" s="4" t="s">
        <v>77</v>
      </c>
      <c r="V218" s="4" t="s">
        <v>78</v>
      </c>
      <c r="W218" s="4" t="s">
        <v>78</v>
      </c>
      <c r="X218" s="4">
        <v>54</v>
      </c>
      <c r="Y218" s="4">
        <v>1</v>
      </c>
      <c r="Z218" s="4">
        <v>5</v>
      </c>
      <c r="AA218" s="4">
        <v>245</v>
      </c>
    </row>
    <row r="219" spans="1:27" x14ac:dyDescent="0.2">
      <c r="A219" s="4">
        <v>658</v>
      </c>
      <c r="B219" s="4" t="s">
        <v>3167</v>
      </c>
      <c r="C219" s="4">
        <v>0</v>
      </c>
      <c r="D219" s="4" t="s">
        <v>3604</v>
      </c>
      <c r="E219" s="4" t="s">
        <v>1917</v>
      </c>
      <c r="F219" s="4" t="s">
        <v>32</v>
      </c>
      <c r="G219" s="4" t="s">
        <v>33</v>
      </c>
      <c r="H219" s="4">
        <v>1</v>
      </c>
      <c r="I219" s="4" t="s">
        <v>34</v>
      </c>
      <c r="J219" s="4" t="s">
        <v>35</v>
      </c>
      <c r="K219" s="4" t="s">
        <v>1918</v>
      </c>
      <c r="L219" s="4" t="s">
        <v>4368</v>
      </c>
      <c r="M219" s="4" t="s">
        <v>1841</v>
      </c>
      <c r="N219" s="4" t="s">
        <v>1841</v>
      </c>
      <c r="O219" s="4" t="s">
        <v>1912</v>
      </c>
      <c r="P219" s="4" t="s">
        <v>4836</v>
      </c>
      <c r="Q219" s="4" t="s">
        <v>1905</v>
      </c>
      <c r="R219" s="4" t="s">
        <v>1844</v>
      </c>
      <c r="S219" s="4" t="s">
        <v>1016</v>
      </c>
      <c r="T219" s="4">
        <v>1</v>
      </c>
      <c r="U219" s="4" t="s">
        <v>41</v>
      </c>
      <c r="V219" s="4" t="s">
        <v>78</v>
      </c>
      <c r="W219" s="4" t="s">
        <v>78</v>
      </c>
      <c r="X219" s="4">
        <v>252</v>
      </c>
      <c r="Y219" s="4">
        <v>1</v>
      </c>
      <c r="Z219" s="4">
        <v>9</v>
      </c>
      <c r="AA219" s="4">
        <v>658</v>
      </c>
    </row>
    <row r="220" spans="1:27" x14ac:dyDescent="0.2">
      <c r="A220" s="4">
        <v>188</v>
      </c>
      <c r="B220" s="4" t="s">
        <v>2697</v>
      </c>
      <c r="C220" s="4">
        <v>0</v>
      </c>
      <c r="D220" s="4" t="s">
        <v>3605</v>
      </c>
      <c r="E220" s="4" t="s">
        <v>655</v>
      </c>
      <c r="F220" s="4" t="s">
        <v>32</v>
      </c>
      <c r="G220" s="4" t="s">
        <v>33</v>
      </c>
      <c r="H220" s="4">
        <v>1</v>
      </c>
      <c r="I220" s="4" t="s">
        <v>34</v>
      </c>
      <c r="J220" s="4" t="s">
        <v>35</v>
      </c>
      <c r="K220" s="4" t="s">
        <v>656</v>
      </c>
      <c r="L220" s="4" t="s">
        <v>4440</v>
      </c>
      <c r="M220" s="4" t="s">
        <v>623</v>
      </c>
      <c r="N220" s="4" t="s">
        <v>653</v>
      </c>
      <c r="O220" s="4" t="s">
        <v>655</v>
      </c>
      <c r="P220" s="4" t="s">
        <v>4790</v>
      </c>
      <c r="Q220" s="4" t="s">
        <v>654</v>
      </c>
      <c r="R220" s="4" t="s">
        <v>625</v>
      </c>
      <c r="S220" s="4" t="s">
        <v>655</v>
      </c>
      <c r="T220" s="4">
        <v>1</v>
      </c>
      <c r="U220" s="4" t="s">
        <v>41</v>
      </c>
      <c r="V220" s="4">
        <v>1</v>
      </c>
      <c r="W220" s="4">
        <v>2015</v>
      </c>
      <c r="X220" s="4">
        <v>338</v>
      </c>
      <c r="Y220" s="4">
        <v>2</v>
      </c>
      <c r="Z220" s="4">
        <v>17</v>
      </c>
      <c r="AA220" s="4">
        <v>188</v>
      </c>
    </row>
    <row r="221" spans="1:27" x14ac:dyDescent="0.2">
      <c r="A221" s="4">
        <v>34</v>
      </c>
      <c r="B221" s="4" t="s">
        <v>2543</v>
      </c>
      <c r="C221" s="4">
        <v>0</v>
      </c>
      <c r="D221" s="4" t="s">
        <v>3606</v>
      </c>
      <c r="E221" s="4" t="s">
        <v>149</v>
      </c>
      <c r="F221" s="4" t="s">
        <v>32</v>
      </c>
      <c r="G221" s="4" t="s">
        <v>33</v>
      </c>
      <c r="H221" s="4">
        <v>2</v>
      </c>
      <c r="I221" s="4" t="s">
        <v>47</v>
      </c>
      <c r="J221" s="4" t="s">
        <v>48</v>
      </c>
      <c r="K221" s="4" t="s">
        <v>150</v>
      </c>
      <c r="L221" s="4" t="s">
        <v>4441</v>
      </c>
      <c r="M221" s="4" t="s">
        <v>109</v>
      </c>
      <c r="N221" s="4" t="s">
        <v>116</v>
      </c>
      <c r="O221" s="4" t="s">
        <v>141</v>
      </c>
      <c r="P221" s="4" t="s">
        <v>4841</v>
      </c>
      <c r="Q221" s="4" t="s">
        <v>118</v>
      </c>
      <c r="R221" s="4" t="s">
        <v>113</v>
      </c>
      <c r="S221" s="4" t="s">
        <v>151</v>
      </c>
      <c r="T221" s="4">
        <v>1</v>
      </c>
      <c r="U221" s="4" t="s">
        <v>41</v>
      </c>
      <c r="V221" s="4" t="s">
        <v>78</v>
      </c>
      <c r="W221" s="4" t="s">
        <v>78</v>
      </c>
      <c r="X221" s="4">
        <v>683</v>
      </c>
      <c r="Y221" s="4">
        <v>16</v>
      </c>
      <c r="Z221" s="4">
        <v>22</v>
      </c>
      <c r="AA221" s="4">
        <v>34</v>
      </c>
    </row>
    <row r="222" spans="1:27" x14ac:dyDescent="0.2">
      <c r="A222" s="4">
        <v>416</v>
      </c>
      <c r="B222" s="4" t="s">
        <v>2925</v>
      </c>
      <c r="C222" s="4">
        <v>0</v>
      </c>
      <c r="D222" s="4" t="s">
        <v>3607</v>
      </c>
      <c r="E222" s="4" t="s">
        <v>1303</v>
      </c>
      <c r="F222" s="4" t="s">
        <v>32</v>
      </c>
      <c r="G222" s="4" t="s">
        <v>33</v>
      </c>
      <c r="H222" s="4">
        <v>1</v>
      </c>
      <c r="I222" s="4" t="s">
        <v>34</v>
      </c>
      <c r="J222" s="4" t="s">
        <v>35</v>
      </c>
      <c r="K222" s="4" t="s">
        <v>1304</v>
      </c>
      <c r="L222" s="4" t="s">
        <v>4417</v>
      </c>
      <c r="M222" s="4" t="s">
        <v>1105</v>
      </c>
      <c r="N222" s="4" t="s">
        <v>1105</v>
      </c>
      <c r="O222" s="4" t="s">
        <v>1024</v>
      </c>
      <c r="P222" s="4" t="s">
        <v>4360</v>
      </c>
      <c r="Q222" s="4" t="s">
        <v>1288</v>
      </c>
      <c r="R222" s="4" t="s">
        <v>1225</v>
      </c>
      <c r="S222" s="4" t="s">
        <v>1024</v>
      </c>
      <c r="T222" s="4">
        <v>1</v>
      </c>
      <c r="U222" s="4" t="s">
        <v>41</v>
      </c>
      <c r="V222" s="4" t="s">
        <v>78</v>
      </c>
      <c r="W222" s="4" t="s">
        <v>78</v>
      </c>
      <c r="X222" s="4">
        <v>934</v>
      </c>
      <c r="Y222" s="4">
        <v>20</v>
      </c>
      <c r="Z222" s="4">
        <v>28</v>
      </c>
      <c r="AA222" s="4">
        <v>416</v>
      </c>
    </row>
    <row r="223" spans="1:27" x14ac:dyDescent="0.2">
      <c r="A223" s="4">
        <v>417</v>
      </c>
      <c r="B223" s="4" t="s">
        <v>2926</v>
      </c>
      <c r="C223" s="4">
        <v>0</v>
      </c>
      <c r="D223" s="4" t="s">
        <v>3608</v>
      </c>
      <c r="E223" s="4" t="s">
        <v>1305</v>
      </c>
      <c r="F223" s="4" t="s">
        <v>32</v>
      </c>
      <c r="G223" s="4" t="s">
        <v>33</v>
      </c>
      <c r="H223" s="4">
        <v>2</v>
      </c>
      <c r="I223" s="4" t="s">
        <v>47</v>
      </c>
      <c r="J223" s="4" t="s">
        <v>48</v>
      </c>
      <c r="K223" s="4" t="s">
        <v>1306</v>
      </c>
      <c r="L223" s="4" t="s">
        <v>4417</v>
      </c>
      <c r="M223" s="4" t="s">
        <v>1105</v>
      </c>
      <c r="N223" s="4" t="s">
        <v>1105</v>
      </c>
      <c r="O223" s="4" t="s">
        <v>1024</v>
      </c>
      <c r="P223" s="4" t="s">
        <v>4360</v>
      </c>
      <c r="Q223" s="4" t="s">
        <v>1288</v>
      </c>
      <c r="R223" s="4" t="s">
        <v>1225</v>
      </c>
      <c r="S223" s="4" t="s">
        <v>1024</v>
      </c>
      <c r="T223" s="4">
        <v>1</v>
      </c>
      <c r="U223" s="4" t="s">
        <v>41</v>
      </c>
      <c r="V223" s="4" t="s">
        <v>78</v>
      </c>
      <c r="W223" s="4" t="s">
        <v>78</v>
      </c>
      <c r="X223" s="4">
        <v>640</v>
      </c>
      <c r="Y223" s="4">
        <v>7</v>
      </c>
      <c r="Z223" s="4">
        <v>17</v>
      </c>
      <c r="AA223" s="4">
        <v>417</v>
      </c>
    </row>
    <row r="224" spans="1:27" x14ac:dyDescent="0.2">
      <c r="A224" s="4">
        <v>282</v>
      </c>
      <c r="B224" s="4" t="s">
        <v>2791</v>
      </c>
      <c r="C224" s="4">
        <v>0</v>
      </c>
      <c r="D224" s="4" t="s">
        <v>3609</v>
      </c>
      <c r="E224" s="4" t="s">
        <v>931</v>
      </c>
      <c r="F224" s="4" t="s">
        <v>32</v>
      </c>
      <c r="G224" s="4" t="s">
        <v>33</v>
      </c>
      <c r="H224" s="4">
        <v>1</v>
      </c>
      <c r="I224" s="4" t="s">
        <v>34</v>
      </c>
      <c r="J224" s="4" t="s">
        <v>35</v>
      </c>
      <c r="K224" s="4" t="s">
        <v>932</v>
      </c>
      <c r="L224" s="4" t="s">
        <v>4442</v>
      </c>
      <c r="M224" s="4" t="s">
        <v>902</v>
      </c>
      <c r="N224" s="4" t="s">
        <v>913</v>
      </c>
      <c r="O224" s="4" t="s">
        <v>933</v>
      </c>
      <c r="P224" s="4" t="s">
        <v>4844</v>
      </c>
      <c r="Q224" s="4" t="s">
        <v>915</v>
      </c>
      <c r="R224" s="4" t="s">
        <v>906</v>
      </c>
      <c r="S224" s="4" t="s">
        <v>934</v>
      </c>
      <c r="T224" s="4">
        <v>1</v>
      </c>
      <c r="U224" s="4" t="s">
        <v>41</v>
      </c>
      <c r="V224" s="4">
        <v>1</v>
      </c>
      <c r="W224" s="4">
        <v>2016</v>
      </c>
      <c r="X224" s="4">
        <v>392</v>
      </c>
      <c r="Y224" s="4">
        <v>5</v>
      </c>
      <c r="Z224" s="4">
        <v>14</v>
      </c>
      <c r="AA224" s="4">
        <v>282</v>
      </c>
    </row>
    <row r="225" spans="1:27" x14ac:dyDescent="0.2">
      <c r="A225" s="4">
        <v>62</v>
      </c>
      <c r="B225" s="4" t="s">
        <v>2571</v>
      </c>
      <c r="C225" s="4">
        <v>0</v>
      </c>
      <c r="D225" s="4" t="s">
        <v>3610</v>
      </c>
      <c r="E225" s="4" t="s">
        <v>255</v>
      </c>
      <c r="F225" s="4" t="s">
        <v>32</v>
      </c>
      <c r="G225" s="4" t="s">
        <v>33</v>
      </c>
      <c r="H225" s="4">
        <v>1</v>
      </c>
      <c r="I225" s="4" t="s">
        <v>34</v>
      </c>
      <c r="J225" s="4" t="s">
        <v>35</v>
      </c>
      <c r="K225" s="4" t="s">
        <v>256</v>
      </c>
      <c r="L225" s="4" t="s">
        <v>4443</v>
      </c>
      <c r="M225" s="4" t="s">
        <v>236</v>
      </c>
      <c r="N225" s="4" t="s">
        <v>236</v>
      </c>
      <c r="O225" s="4" t="s">
        <v>257</v>
      </c>
      <c r="P225" s="4" t="s">
        <v>4827</v>
      </c>
      <c r="Q225" s="4" t="s">
        <v>253</v>
      </c>
      <c r="R225" s="4" t="s">
        <v>240</v>
      </c>
      <c r="S225" s="4" t="s">
        <v>257</v>
      </c>
      <c r="T225" s="4">
        <v>1</v>
      </c>
      <c r="U225" s="4" t="s">
        <v>41</v>
      </c>
      <c r="V225" s="4">
        <v>1</v>
      </c>
      <c r="W225" s="4">
        <v>2015</v>
      </c>
      <c r="X225" s="4">
        <v>198</v>
      </c>
      <c r="Y225" s="4">
        <v>4</v>
      </c>
      <c r="Z225" s="4">
        <v>8</v>
      </c>
      <c r="AA225" s="4">
        <v>62</v>
      </c>
    </row>
    <row r="226" spans="1:27" x14ac:dyDescent="0.2">
      <c r="A226" s="4">
        <v>621</v>
      </c>
      <c r="B226" s="4" t="s">
        <v>3130</v>
      </c>
      <c r="C226" s="4">
        <v>0</v>
      </c>
      <c r="D226" s="4" t="s">
        <v>3611</v>
      </c>
      <c r="E226" s="4" t="s">
        <v>1823</v>
      </c>
      <c r="F226" s="4" t="s">
        <v>32</v>
      </c>
      <c r="G226" s="4" t="s">
        <v>33</v>
      </c>
      <c r="H226" s="4">
        <v>1</v>
      </c>
      <c r="I226" s="4" t="s">
        <v>34</v>
      </c>
      <c r="J226" s="4" t="s">
        <v>35</v>
      </c>
      <c r="K226" s="4" t="s">
        <v>1824</v>
      </c>
      <c r="L226" s="4" t="s">
        <v>4415</v>
      </c>
      <c r="M226" s="4" t="s">
        <v>1798</v>
      </c>
      <c r="N226" s="4" t="s">
        <v>1798</v>
      </c>
      <c r="O226" s="4" t="s">
        <v>1820</v>
      </c>
      <c r="P226" s="4" t="s">
        <v>4863</v>
      </c>
      <c r="Q226" s="4" t="s">
        <v>1816</v>
      </c>
      <c r="R226" s="4" t="s">
        <v>1801</v>
      </c>
      <c r="S226" s="4" t="s">
        <v>1820</v>
      </c>
      <c r="T226" s="4">
        <v>1</v>
      </c>
      <c r="U226" s="4" t="s">
        <v>41</v>
      </c>
      <c r="V226" s="4" t="s">
        <v>78</v>
      </c>
      <c r="W226" s="4" t="s">
        <v>78</v>
      </c>
      <c r="X226" s="4">
        <v>753</v>
      </c>
      <c r="Y226" s="4">
        <v>12</v>
      </c>
      <c r="Z226" s="4">
        <v>38</v>
      </c>
      <c r="AA226" s="4">
        <v>621</v>
      </c>
    </row>
    <row r="227" spans="1:27" x14ac:dyDescent="0.2">
      <c r="A227" s="4">
        <v>294</v>
      </c>
      <c r="B227" s="4" t="s">
        <v>2803</v>
      </c>
      <c r="C227" s="4">
        <v>0</v>
      </c>
      <c r="D227" s="4" t="s">
        <v>3612</v>
      </c>
      <c r="E227" s="4" t="s">
        <v>967</v>
      </c>
      <c r="F227" s="4" t="s">
        <v>32</v>
      </c>
      <c r="G227" s="4" t="s">
        <v>33</v>
      </c>
      <c r="H227" s="4">
        <v>1</v>
      </c>
      <c r="I227" s="4" t="s">
        <v>34</v>
      </c>
      <c r="J227" s="4" t="s">
        <v>35</v>
      </c>
      <c r="K227" s="4" t="s">
        <v>968</v>
      </c>
      <c r="L227" s="4" t="s">
        <v>4444</v>
      </c>
      <c r="M227" s="4" t="s">
        <v>902</v>
      </c>
      <c r="N227" s="4" t="s">
        <v>969</v>
      </c>
      <c r="O227" s="4" t="s">
        <v>970</v>
      </c>
      <c r="P227" s="4" t="s">
        <v>4869</v>
      </c>
      <c r="Q227" s="4" t="s">
        <v>971</v>
      </c>
      <c r="R227" s="4" t="s">
        <v>906</v>
      </c>
      <c r="S227" s="4" t="s">
        <v>972</v>
      </c>
      <c r="T227" s="4">
        <v>1</v>
      </c>
      <c r="U227" s="4" t="s">
        <v>41</v>
      </c>
      <c r="V227" s="4" t="s">
        <v>78</v>
      </c>
      <c r="W227" s="4" t="s">
        <v>78</v>
      </c>
      <c r="X227" s="4">
        <v>974</v>
      </c>
      <c r="Y227" s="4">
        <v>10</v>
      </c>
      <c r="Z227" s="4">
        <v>33</v>
      </c>
      <c r="AA227" s="4">
        <v>294</v>
      </c>
    </row>
    <row r="228" spans="1:27" x14ac:dyDescent="0.2">
      <c r="A228" s="4">
        <v>388</v>
      </c>
      <c r="B228" s="4" t="s">
        <v>2897</v>
      </c>
      <c r="C228" s="4">
        <v>0</v>
      </c>
      <c r="D228" s="4" t="s">
        <v>3613</v>
      </c>
      <c r="E228" s="4" t="s">
        <v>1243</v>
      </c>
      <c r="F228" s="4" t="s">
        <v>32</v>
      </c>
      <c r="G228" s="4" t="s">
        <v>33</v>
      </c>
      <c r="H228" s="4">
        <v>1</v>
      </c>
      <c r="I228" s="4" t="s">
        <v>34</v>
      </c>
      <c r="J228" s="4" t="s">
        <v>35</v>
      </c>
      <c r="K228" s="4" t="s">
        <v>1244</v>
      </c>
      <c r="L228" s="4" t="s">
        <v>4355</v>
      </c>
      <c r="M228" s="4" t="s">
        <v>1105</v>
      </c>
      <c r="N228" s="4" t="s">
        <v>1105</v>
      </c>
      <c r="O228" s="4" t="s">
        <v>1228</v>
      </c>
      <c r="P228" s="4" t="s">
        <v>4701</v>
      </c>
      <c r="Q228" s="4" t="s">
        <v>1224</v>
      </c>
      <c r="R228" s="4" t="s">
        <v>1225</v>
      </c>
      <c r="S228" s="4" t="s">
        <v>1228</v>
      </c>
      <c r="T228" s="4">
        <v>1</v>
      </c>
      <c r="U228" s="4" t="s">
        <v>41</v>
      </c>
      <c r="V228" s="4" t="s">
        <v>78</v>
      </c>
      <c r="W228" s="4" t="s">
        <v>78</v>
      </c>
      <c r="X228" s="4">
        <v>1546</v>
      </c>
      <c r="Y228" s="4">
        <v>33</v>
      </c>
      <c r="Z228" s="4">
        <v>52</v>
      </c>
      <c r="AA228" s="4">
        <v>388</v>
      </c>
    </row>
    <row r="229" spans="1:27" x14ac:dyDescent="0.2">
      <c r="A229" s="4">
        <v>767</v>
      </c>
      <c r="B229" s="4" t="s">
        <v>3276</v>
      </c>
      <c r="C229" s="4">
        <v>0</v>
      </c>
      <c r="D229" s="4" t="s">
        <v>3614</v>
      </c>
      <c r="E229" s="4" t="s">
        <v>669</v>
      </c>
      <c r="F229" s="4" t="s">
        <v>32</v>
      </c>
      <c r="G229" s="4" t="s">
        <v>33</v>
      </c>
      <c r="H229" s="4">
        <v>1</v>
      </c>
      <c r="I229" s="4" t="s">
        <v>34</v>
      </c>
      <c r="J229" s="4" t="s">
        <v>35</v>
      </c>
      <c r="K229" s="4" t="s">
        <v>2174</v>
      </c>
      <c r="L229" s="4" t="s">
        <v>4445</v>
      </c>
      <c r="M229" s="4" t="s">
        <v>1977</v>
      </c>
      <c r="N229" s="4" t="s">
        <v>2017</v>
      </c>
      <c r="O229" s="4" t="s">
        <v>219</v>
      </c>
      <c r="P229" s="4" t="s">
        <v>4803</v>
      </c>
      <c r="Q229" s="4" t="s">
        <v>2019</v>
      </c>
      <c r="R229" s="4" t="s">
        <v>1979</v>
      </c>
      <c r="S229" s="4" t="s">
        <v>2175</v>
      </c>
      <c r="T229" s="4">
        <v>1</v>
      </c>
      <c r="U229" s="4" t="s">
        <v>41</v>
      </c>
      <c r="V229" s="4">
        <v>1</v>
      </c>
      <c r="W229" s="4">
        <v>2017</v>
      </c>
      <c r="X229" s="4">
        <v>186</v>
      </c>
      <c r="Y229" s="4">
        <v>4</v>
      </c>
      <c r="Z229" s="4">
        <v>10</v>
      </c>
      <c r="AA229" s="4">
        <v>767</v>
      </c>
    </row>
    <row r="230" spans="1:27" x14ac:dyDescent="0.2">
      <c r="A230" s="4">
        <v>750</v>
      </c>
      <c r="B230" s="4" t="s">
        <v>3259</v>
      </c>
      <c r="C230" s="4">
        <v>0</v>
      </c>
      <c r="D230" s="4" t="s">
        <v>3615</v>
      </c>
      <c r="E230" s="4" t="s">
        <v>63</v>
      </c>
      <c r="F230" s="4" t="s">
        <v>32</v>
      </c>
      <c r="G230" s="4" t="s">
        <v>33</v>
      </c>
      <c r="H230" s="4">
        <v>1</v>
      </c>
      <c r="I230" s="4" t="s">
        <v>34</v>
      </c>
      <c r="J230" s="4" t="s">
        <v>35</v>
      </c>
      <c r="K230" s="4" t="s">
        <v>2142</v>
      </c>
      <c r="L230" s="4" t="s">
        <v>4446</v>
      </c>
      <c r="M230" s="4" t="s">
        <v>1977</v>
      </c>
      <c r="N230" s="4" t="s">
        <v>2108</v>
      </c>
      <c r="O230" s="4" t="s">
        <v>2141</v>
      </c>
      <c r="P230" s="4" t="s">
        <v>4800</v>
      </c>
      <c r="Q230" s="4" t="s">
        <v>2110</v>
      </c>
      <c r="R230" s="4" t="s">
        <v>1979</v>
      </c>
      <c r="S230" s="4" t="s">
        <v>2141</v>
      </c>
      <c r="T230" s="4">
        <v>1</v>
      </c>
      <c r="U230" s="4" t="s">
        <v>41</v>
      </c>
      <c r="V230" s="4">
        <v>1</v>
      </c>
      <c r="W230" s="4">
        <v>2015</v>
      </c>
      <c r="X230" s="4">
        <v>111</v>
      </c>
      <c r="Y230" s="4">
        <v>2</v>
      </c>
      <c r="Z230" s="4">
        <v>8</v>
      </c>
      <c r="AA230" s="4">
        <v>750</v>
      </c>
    </row>
    <row r="231" spans="1:27" x14ac:dyDescent="0.2">
      <c r="A231" s="4">
        <v>753</v>
      </c>
      <c r="B231" s="4" t="s">
        <v>3262</v>
      </c>
      <c r="C231" s="4">
        <v>0</v>
      </c>
      <c r="D231" s="4" t="s">
        <v>3616</v>
      </c>
      <c r="E231" s="4" t="s">
        <v>749</v>
      </c>
      <c r="F231" s="4" t="s">
        <v>32</v>
      </c>
      <c r="G231" s="4" t="s">
        <v>33</v>
      </c>
      <c r="H231" s="4">
        <v>1</v>
      </c>
      <c r="I231" s="4" t="s">
        <v>34</v>
      </c>
      <c r="J231" s="4" t="s">
        <v>35</v>
      </c>
      <c r="K231" s="4" t="s">
        <v>2147</v>
      </c>
      <c r="L231" s="4" t="s">
        <v>4447</v>
      </c>
      <c r="M231" s="4" t="s">
        <v>1977</v>
      </c>
      <c r="N231" s="4" t="s">
        <v>461</v>
      </c>
      <c r="O231" s="4" t="s">
        <v>461</v>
      </c>
      <c r="P231" s="4" t="s">
        <v>4796</v>
      </c>
      <c r="Q231" s="4" t="s">
        <v>2148</v>
      </c>
      <c r="R231" s="4" t="s">
        <v>1979</v>
      </c>
      <c r="S231" s="4" t="s">
        <v>2149</v>
      </c>
      <c r="T231" s="4">
        <v>2</v>
      </c>
      <c r="U231" s="4" t="s">
        <v>77</v>
      </c>
      <c r="V231" s="4" t="s">
        <v>78</v>
      </c>
      <c r="W231" s="4" t="s">
        <v>78</v>
      </c>
      <c r="X231" s="4">
        <v>83</v>
      </c>
      <c r="Y231" s="4">
        <v>4</v>
      </c>
      <c r="Z231" s="4">
        <v>6</v>
      </c>
      <c r="AA231" s="4">
        <v>753</v>
      </c>
    </row>
    <row r="232" spans="1:27" x14ac:dyDescent="0.2">
      <c r="A232" s="4">
        <v>63</v>
      </c>
      <c r="B232" s="4" t="s">
        <v>2572</v>
      </c>
      <c r="C232" s="4">
        <v>0</v>
      </c>
      <c r="D232" s="4" t="s">
        <v>3617</v>
      </c>
      <c r="E232" s="4" t="s">
        <v>258</v>
      </c>
      <c r="F232" s="4" t="s">
        <v>32</v>
      </c>
      <c r="G232" s="4" t="s">
        <v>33</v>
      </c>
      <c r="H232" s="4">
        <v>1</v>
      </c>
      <c r="I232" s="4" t="s">
        <v>34</v>
      </c>
      <c r="J232" s="4" t="s">
        <v>35</v>
      </c>
      <c r="K232" s="4" t="s">
        <v>259</v>
      </c>
      <c r="L232" s="4" t="s">
        <v>4448</v>
      </c>
      <c r="M232" s="4" t="s">
        <v>236</v>
      </c>
      <c r="N232" s="4" t="s">
        <v>260</v>
      </c>
      <c r="O232" s="4" t="s">
        <v>261</v>
      </c>
      <c r="P232" s="4" t="s">
        <v>4827</v>
      </c>
      <c r="Q232" s="4" t="s">
        <v>253</v>
      </c>
      <c r="R232" s="4" t="s">
        <v>240</v>
      </c>
      <c r="S232" s="4" t="s">
        <v>261</v>
      </c>
      <c r="T232" s="4">
        <v>1</v>
      </c>
      <c r="U232" s="4" t="s">
        <v>41</v>
      </c>
      <c r="V232" s="4" t="s">
        <v>78</v>
      </c>
      <c r="W232" s="4" t="s">
        <v>78</v>
      </c>
      <c r="X232" s="4">
        <v>54</v>
      </c>
      <c r="Y232" s="4">
        <v>4</v>
      </c>
      <c r="Z232" s="4">
        <v>5</v>
      </c>
      <c r="AA232" s="4">
        <v>63</v>
      </c>
    </row>
    <row r="233" spans="1:27" x14ac:dyDescent="0.2">
      <c r="A233" s="4">
        <v>382</v>
      </c>
      <c r="B233" s="4" t="s">
        <v>2891</v>
      </c>
      <c r="C233" s="4">
        <v>0</v>
      </c>
      <c r="D233" s="4" t="s">
        <v>3618</v>
      </c>
      <c r="E233" s="4" t="s">
        <v>1233</v>
      </c>
      <c r="F233" s="4" t="s">
        <v>32</v>
      </c>
      <c r="G233" s="4" t="s">
        <v>33</v>
      </c>
      <c r="H233" s="4">
        <v>1</v>
      </c>
      <c r="I233" s="4" t="s">
        <v>34</v>
      </c>
      <c r="J233" s="4" t="s">
        <v>35</v>
      </c>
      <c r="K233" s="4" t="s">
        <v>1234</v>
      </c>
      <c r="L233" s="4" t="s">
        <v>4435</v>
      </c>
      <c r="M233" s="4" t="s">
        <v>1105</v>
      </c>
      <c r="N233" s="4" t="s">
        <v>1105</v>
      </c>
      <c r="O233" s="4" t="s">
        <v>1235</v>
      </c>
      <c r="P233" s="4" t="s">
        <v>4701</v>
      </c>
      <c r="Q233" s="4" t="s">
        <v>1224</v>
      </c>
      <c r="R233" s="4" t="s">
        <v>1225</v>
      </c>
      <c r="S233" s="4" t="s">
        <v>1235</v>
      </c>
      <c r="T233" s="4">
        <v>1</v>
      </c>
      <c r="U233" s="4" t="s">
        <v>41</v>
      </c>
      <c r="V233" s="4" t="s">
        <v>78</v>
      </c>
      <c r="W233" s="4" t="s">
        <v>78</v>
      </c>
      <c r="X233" s="4">
        <v>1131</v>
      </c>
      <c r="Y233" s="4">
        <v>24</v>
      </c>
      <c r="Z233" s="4">
        <v>35</v>
      </c>
      <c r="AA233" s="4">
        <v>382</v>
      </c>
    </row>
    <row r="234" spans="1:27" x14ac:dyDescent="0.2">
      <c r="A234" s="4">
        <v>378</v>
      </c>
      <c r="B234" s="4" t="s">
        <v>2887</v>
      </c>
      <c r="C234" s="4">
        <v>0</v>
      </c>
      <c r="D234" s="4" t="s">
        <v>3619</v>
      </c>
      <c r="E234" s="4">
        <v>6038</v>
      </c>
      <c r="F234" s="4" t="s">
        <v>32</v>
      </c>
      <c r="G234" s="4" t="s">
        <v>33</v>
      </c>
      <c r="H234" s="4">
        <v>1</v>
      </c>
      <c r="I234" s="4" t="s">
        <v>34</v>
      </c>
      <c r="J234" s="4" t="s">
        <v>35</v>
      </c>
      <c r="K234" s="4" t="s">
        <v>1222</v>
      </c>
      <c r="L234" s="4" t="s">
        <v>4354</v>
      </c>
      <c r="M234" s="4" t="s">
        <v>1105</v>
      </c>
      <c r="N234" s="4" t="s">
        <v>1105</v>
      </c>
      <c r="O234" s="4" t="s">
        <v>1223</v>
      </c>
      <c r="P234" s="4" t="s">
        <v>4701</v>
      </c>
      <c r="Q234" s="4" t="s">
        <v>1224</v>
      </c>
      <c r="R234" s="4" t="s">
        <v>1225</v>
      </c>
      <c r="S234" s="4" t="s">
        <v>1223</v>
      </c>
      <c r="T234" s="4">
        <v>1</v>
      </c>
      <c r="U234" s="4" t="s">
        <v>41</v>
      </c>
      <c r="V234" s="4" t="s">
        <v>78</v>
      </c>
      <c r="W234" s="4" t="s">
        <v>78</v>
      </c>
      <c r="X234" s="4">
        <v>719</v>
      </c>
      <c r="Y234" s="4">
        <v>18</v>
      </c>
      <c r="Z234" s="4">
        <v>30</v>
      </c>
      <c r="AA234" s="4">
        <v>378</v>
      </c>
    </row>
    <row r="235" spans="1:27" x14ac:dyDescent="0.2">
      <c r="A235" s="4">
        <v>359</v>
      </c>
      <c r="B235" s="4" t="s">
        <v>2868</v>
      </c>
      <c r="C235" s="4">
        <v>0</v>
      </c>
      <c r="D235" s="4" t="s">
        <v>3620</v>
      </c>
      <c r="E235" s="4" t="s">
        <v>1164</v>
      </c>
      <c r="F235" s="4" t="s">
        <v>32</v>
      </c>
      <c r="G235" s="4" t="s">
        <v>33</v>
      </c>
      <c r="H235" s="4">
        <v>1</v>
      </c>
      <c r="I235" s="4" t="s">
        <v>34</v>
      </c>
      <c r="J235" s="4" t="s">
        <v>35</v>
      </c>
      <c r="K235" s="4" t="s">
        <v>1165</v>
      </c>
      <c r="L235" s="4" t="s">
        <v>4449</v>
      </c>
      <c r="M235" s="4" t="s">
        <v>1105</v>
      </c>
      <c r="N235" s="4" t="s">
        <v>1120</v>
      </c>
      <c r="O235" s="4" t="s">
        <v>1120</v>
      </c>
      <c r="P235" s="4" t="s">
        <v>4805</v>
      </c>
      <c r="Q235" s="4" t="s">
        <v>1122</v>
      </c>
      <c r="R235" s="4" t="s">
        <v>1109</v>
      </c>
      <c r="S235" s="4" t="s">
        <v>1120</v>
      </c>
      <c r="T235" s="4">
        <v>1</v>
      </c>
      <c r="U235" s="4" t="s">
        <v>41</v>
      </c>
      <c r="V235" s="4" t="s">
        <v>78</v>
      </c>
      <c r="W235" s="4" t="s">
        <v>78</v>
      </c>
      <c r="X235" s="4">
        <v>768</v>
      </c>
      <c r="Y235" s="4">
        <v>16</v>
      </c>
      <c r="Z235" s="4">
        <v>26</v>
      </c>
      <c r="AA235" s="4">
        <v>359</v>
      </c>
    </row>
    <row r="236" spans="1:27" x14ac:dyDescent="0.2">
      <c r="A236" s="4">
        <v>380</v>
      </c>
      <c r="B236" s="4" t="s">
        <v>2889</v>
      </c>
      <c r="C236" s="4">
        <v>0</v>
      </c>
      <c r="D236" s="4" t="s">
        <v>3621</v>
      </c>
      <c r="E236" s="4" t="s">
        <v>1229</v>
      </c>
      <c r="F236" s="4" t="s">
        <v>32</v>
      </c>
      <c r="G236" s="4" t="s">
        <v>33</v>
      </c>
      <c r="H236" s="4">
        <v>1</v>
      </c>
      <c r="I236" s="4" t="s">
        <v>34</v>
      </c>
      <c r="J236" s="4" t="s">
        <v>35</v>
      </c>
      <c r="K236" s="4" t="s">
        <v>1230</v>
      </c>
      <c r="L236" s="4" t="s">
        <v>4354</v>
      </c>
      <c r="M236" s="4" t="s">
        <v>1105</v>
      </c>
      <c r="N236" s="4" t="s">
        <v>1105</v>
      </c>
      <c r="O236" s="4" t="s">
        <v>1223</v>
      </c>
      <c r="P236" s="4" t="s">
        <v>4701</v>
      </c>
      <c r="Q236" s="4" t="s">
        <v>1224</v>
      </c>
      <c r="R236" s="4" t="s">
        <v>1225</v>
      </c>
      <c r="S236" s="4" t="s">
        <v>1223</v>
      </c>
      <c r="T236" s="4">
        <v>1</v>
      </c>
      <c r="U236" s="4" t="s">
        <v>41</v>
      </c>
      <c r="V236" s="4">
        <v>1</v>
      </c>
      <c r="W236" s="4">
        <v>2015</v>
      </c>
      <c r="X236" s="4">
        <v>280</v>
      </c>
      <c r="Y236" s="4">
        <v>7</v>
      </c>
      <c r="Z236" s="4">
        <v>11</v>
      </c>
      <c r="AA236" s="4">
        <v>380</v>
      </c>
    </row>
    <row r="237" spans="1:27" x14ac:dyDescent="0.2">
      <c r="A237" s="4">
        <v>392</v>
      </c>
      <c r="B237" s="4" t="s">
        <v>2901</v>
      </c>
      <c r="C237" s="4">
        <v>0</v>
      </c>
      <c r="D237" s="4" t="s">
        <v>3622</v>
      </c>
      <c r="E237" s="4" t="s">
        <v>1250</v>
      </c>
      <c r="F237" s="4" t="s">
        <v>32</v>
      </c>
      <c r="G237" s="4" t="s">
        <v>33</v>
      </c>
      <c r="H237" s="4">
        <v>1</v>
      </c>
      <c r="I237" s="4" t="s">
        <v>34</v>
      </c>
      <c r="J237" s="4" t="s">
        <v>35</v>
      </c>
      <c r="K237" s="4" t="s">
        <v>1251</v>
      </c>
      <c r="L237" s="4" t="s">
        <v>4435</v>
      </c>
      <c r="M237" s="4" t="s">
        <v>1105</v>
      </c>
      <c r="N237" s="4" t="s">
        <v>1105</v>
      </c>
      <c r="O237" s="4" t="s">
        <v>1235</v>
      </c>
      <c r="P237" s="4" t="s">
        <v>4701</v>
      </c>
      <c r="Q237" s="4" t="s">
        <v>1224</v>
      </c>
      <c r="R237" s="4" t="s">
        <v>1225</v>
      </c>
      <c r="S237" s="4" t="s">
        <v>1235</v>
      </c>
      <c r="T237" s="4">
        <v>1</v>
      </c>
      <c r="U237" s="4" t="s">
        <v>41</v>
      </c>
      <c r="V237" s="4" t="s">
        <v>78</v>
      </c>
      <c r="W237" s="4" t="s">
        <v>78</v>
      </c>
      <c r="X237" s="4">
        <v>1290</v>
      </c>
      <c r="Y237" s="4">
        <v>24</v>
      </c>
      <c r="Z237" s="4">
        <v>40</v>
      </c>
      <c r="AA237" s="4">
        <v>392</v>
      </c>
    </row>
    <row r="238" spans="1:27" x14ac:dyDescent="0.2">
      <c r="A238" s="4">
        <v>812</v>
      </c>
      <c r="B238" s="4" t="s">
        <v>3321</v>
      </c>
      <c r="C238" s="4">
        <v>0</v>
      </c>
      <c r="D238" s="4" t="s">
        <v>3623</v>
      </c>
      <c r="E238" s="4" t="s">
        <v>2288</v>
      </c>
      <c r="F238" s="4" t="s">
        <v>32</v>
      </c>
      <c r="G238" s="4" t="s">
        <v>33</v>
      </c>
      <c r="H238" s="4">
        <v>1</v>
      </c>
      <c r="I238" s="4" t="s">
        <v>34</v>
      </c>
      <c r="J238" s="4" t="s">
        <v>35</v>
      </c>
      <c r="K238" s="4" t="s">
        <v>2289</v>
      </c>
      <c r="L238" s="4" t="s">
        <v>4450</v>
      </c>
      <c r="M238" s="4" t="s">
        <v>967</v>
      </c>
      <c r="N238" s="4" t="s">
        <v>2275</v>
      </c>
      <c r="O238" s="4" t="s">
        <v>2290</v>
      </c>
      <c r="P238" s="4" t="s">
        <v>4818</v>
      </c>
      <c r="Q238" s="4" t="s">
        <v>2277</v>
      </c>
      <c r="R238" s="4" t="s">
        <v>2272</v>
      </c>
      <c r="S238" s="4" t="s">
        <v>2290</v>
      </c>
      <c r="T238" s="4">
        <v>1</v>
      </c>
      <c r="U238" s="4" t="s">
        <v>41</v>
      </c>
      <c r="V238" s="4">
        <v>1</v>
      </c>
      <c r="W238" s="4">
        <v>2017</v>
      </c>
      <c r="X238" s="4">
        <v>215</v>
      </c>
      <c r="Y238" s="4">
        <v>1</v>
      </c>
      <c r="Z238" s="4">
        <v>9</v>
      </c>
      <c r="AA238" s="4">
        <v>812</v>
      </c>
    </row>
    <row r="239" spans="1:27" x14ac:dyDescent="0.2">
      <c r="A239" s="4">
        <v>543</v>
      </c>
      <c r="B239" s="4" t="s">
        <v>3052</v>
      </c>
      <c r="C239" s="4">
        <v>0</v>
      </c>
      <c r="D239" s="4" t="s">
        <v>3624</v>
      </c>
      <c r="E239" s="4" t="s">
        <v>1631</v>
      </c>
      <c r="F239" s="4" t="s">
        <v>32</v>
      </c>
      <c r="G239" s="4" t="s">
        <v>33</v>
      </c>
      <c r="H239" s="4">
        <v>1</v>
      </c>
      <c r="I239" s="4" t="s">
        <v>34</v>
      </c>
      <c r="J239" s="4" t="s">
        <v>35</v>
      </c>
      <c r="K239" s="4" t="s">
        <v>1632</v>
      </c>
      <c r="L239" s="4" t="s">
        <v>4451</v>
      </c>
      <c r="M239" s="4" t="s">
        <v>1490</v>
      </c>
      <c r="N239" s="4" t="s">
        <v>1502</v>
      </c>
      <c r="O239" s="4" t="s">
        <v>1633</v>
      </c>
      <c r="P239" s="4" t="s">
        <v>4826</v>
      </c>
      <c r="Q239" s="4" t="s">
        <v>1503</v>
      </c>
      <c r="R239" s="4" t="s">
        <v>1494</v>
      </c>
      <c r="S239" s="4" t="s">
        <v>1634</v>
      </c>
      <c r="T239" s="4">
        <v>2</v>
      </c>
      <c r="U239" s="4" t="s">
        <v>77</v>
      </c>
      <c r="V239" s="4" t="s">
        <v>78</v>
      </c>
      <c r="W239" s="4" t="s">
        <v>78</v>
      </c>
      <c r="X239" s="4">
        <v>28</v>
      </c>
      <c r="Y239" s="4">
        <v>1</v>
      </c>
      <c r="Z239" s="4">
        <v>5</v>
      </c>
      <c r="AA239" s="4">
        <v>543</v>
      </c>
    </row>
    <row r="240" spans="1:27" x14ac:dyDescent="0.2">
      <c r="A240" s="4">
        <v>244</v>
      </c>
      <c r="B240" s="4" t="s">
        <v>2753</v>
      </c>
      <c r="C240" s="4">
        <v>0</v>
      </c>
      <c r="D240" s="4" t="s">
        <v>3625</v>
      </c>
      <c r="E240" s="4" t="s">
        <v>818</v>
      </c>
      <c r="F240" s="4" t="s">
        <v>32</v>
      </c>
      <c r="G240" s="4" t="s">
        <v>33</v>
      </c>
      <c r="H240" s="4">
        <v>1</v>
      </c>
      <c r="I240" s="4" t="s">
        <v>34</v>
      </c>
      <c r="J240" s="4" t="s">
        <v>35</v>
      </c>
      <c r="K240" s="4" t="s">
        <v>819</v>
      </c>
      <c r="L240" s="4" t="s">
        <v>4452</v>
      </c>
      <c r="M240" s="4" t="s">
        <v>757</v>
      </c>
      <c r="N240" s="4" t="s">
        <v>820</v>
      </c>
      <c r="O240" s="4" t="s">
        <v>821</v>
      </c>
      <c r="P240" s="4" t="s">
        <v>4822</v>
      </c>
      <c r="Q240" s="4" t="s">
        <v>822</v>
      </c>
      <c r="R240" s="4" t="s">
        <v>760</v>
      </c>
      <c r="S240" s="4" t="s">
        <v>821</v>
      </c>
      <c r="T240" s="4">
        <v>1</v>
      </c>
      <c r="U240" s="4" t="s">
        <v>41</v>
      </c>
      <c r="V240" s="4">
        <v>1</v>
      </c>
      <c r="W240" s="4">
        <v>2017</v>
      </c>
      <c r="X240" s="4">
        <v>100</v>
      </c>
      <c r="Y240" s="4">
        <v>2</v>
      </c>
      <c r="Z240" s="4">
        <v>10</v>
      </c>
      <c r="AA240" s="4">
        <v>244</v>
      </c>
    </row>
    <row r="241" spans="1:27" x14ac:dyDescent="0.2">
      <c r="A241" s="4">
        <v>651</v>
      </c>
      <c r="B241" s="4" t="s">
        <v>3160</v>
      </c>
      <c r="C241" s="4">
        <v>0</v>
      </c>
      <c r="D241" s="4" t="s">
        <v>3626</v>
      </c>
      <c r="E241" s="4" t="s">
        <v>1898</v>
      </c>
      <c r="F241" s="4" t="s">
        <v>32</v>
      </c>
      <c r="G241" s="4" t="s">
        <v>33</v>
      </c>
      <c r="H241" s="4">
        <v>1</v>
      </c>
      <c r="I241" s="4" t="s">
        <v>34</v>
      </c>
      <c r="J241" s="4" t="s">
        <v>35</v>
      </c>
      <c r="K241" s="4" t="s">
        <v>1899</v>
      </c>
      <c r="L241" s="4" t="s">
        <v>4453</v>
      </c>
      <c r="M241" s="4" t="s">
        <v>1841</v>
      </c>
      <c r="N241" s="4" t="s">
        <v>1842</v>
      </c>
      <c r="O241" s="4" t="s">
        <v>1900</v>
      </c>
      <c r="P241" s="4" t="s">
        <v>4835</v>
      </c>
      <c r="Q241" s="4" t="s">
        <v>1875</v>
      </c>
      <c r="R241" s="4" t="s">
        <v>1844</v>
      </c>
      <c r="S241" s="4" t="s">
        <v>1900</v>
      </c>
      <c r="T241" s="4">
        <v>1</v>
      </c>
      <c r="U241" s="4" t="s">
        <v>41</v>
      </c>
      <c r="V241" s="4">
        <v>1</v>
      </c>
      <c r="W241" s="4">
        <v>2015</v>
      </c>
      <c r="X241" s="4">
        <v>338</v>
      </c>
      <c r="Y241" s="4">
        <v>3</v>
      </c>
      <c r="Z241" s="4">
        <v>12</v>
      </c>
      <c r="AA241" s="4">
        <v>651</v>
      </c>
    </row>
    <row r="242" spans="1:27" x14ac:dyDescent="0.2">
      <c r="A242" s="4">
        <v>631</v>
      </c>
      <c r="B242" s="4" t="s">
        <v>3140</v>
      </c>
      <c r="C242" s="4">
        <v>0</v>
      </c>
      <c r="D242" s="4" t="s">
        <v>3627</v>
      </c>
      <c r="E242" s="4" t="s">
        <v>1851</v>
      </c>
      <c r="F242" s="4" t="s">
        <v>32</v>
      </c>
      <c r="G242" s="4" t="s">
        <v>33</v>
      </c>
      <c r="H242" s="4">
        <v>1</v>
      </c>
      <c r="I242" s="4" t="s">
        <v>34</v>
      </c>
      <c r="J242" s="4" t="s">
        <v>35</v>
      </c>
      <c r="K242" s="4" t="s">
        <v>1852</v>
      </c>
      <c r="L242" s="4" t="s">
        <v>4454</v>
      </c>
      <c r="M242" s="4" t="s">
        <v>1841</v>
      </c>
      <c r="N242" s="4" t="s">
        <v>1842</v>
      </c>
      <c r="O242" s="4" t="s">
        <v>1853</v>
      </c>
      <c r="P242" s="4" t="s">
        <v>4837</v>
      </c>
      <c r="Q242" s="4" t="s">
        <v>1843</v>
      </c>
      <c r="R242" s="4" t="s">
        <v>1844</v>
      </c>
      <c r="S242" s="4" t="s">
        <v>1852</v>
      </c>
      <c r="T242" s="4">
        <v>1</v>
      </c>
      <c r="U242" s="4" t="s">
        <v>41</v>
      </c>
      <c r="V242" s="4">
        <v>1</v>
      </c>
      <c r="W242" s="4">
        <v>2015</v>
      </c>
      <c r="X242" s="4">
        <v>181</v>
      </c>
      <c r="Y242" s="4">
        <v>5</v>
      </c>
      <c r="Z242" s="4">
        <v>10</v>
      </c>
      <c r="AA242" s="4">
        <v>631</v>
      </c>
    </row>
    <row r="243" spans="1:27" x14ac:dyDescent="0.2">
      <c r="A243" s="4">
        <v>86</v>
      </c>
      <c r="B243" s="4" t="s">
        <v>2595</v>
      </c>
      <c r="C243" s="4">
        <v>0</v>
      </c>
      <c r="D243" s="4" t="s">
        <v>3628</v>
      </c>
      <c r="E243" s="4" t="s">
        <v>335</v>
      </c>
      <c r="F243" s="4" t="s">
        <v>32</v>
      </c>
      <c r="G243" s="4" t="s">
        <v>33</v>
      </c>
      <c r="H243" s="4">
        <v>1</v>
      </c>
      <c r="I243" s="4" t="s">
        <v>34</v>
      </c>
      <c r="J243" s="4" t="s">
        <v>35</v>
      </c>
      <c r="K243" s="4" t="s">
        <v>336</v>
      </c>
      <c r="L243" s="4" t="s">
        <v>4455</v>
      </c>
      <c r="M243" s="4" t="s">
        <v>236</v>
      </c>
      <c r="N243" s="4" t="s">
        <v>337</v>
      </c>
      <c r="O243" s="4" t="s">
        <v>338</v>
      </c>
      <c r="P243" s="4" t="s">
        <v>4870</v>
      </c>
      <c r="Q243" s="4" t="s">
        <v>339</v>
      </c>
      <c r="R243" s="4" t="s">
        <v>240</v>
      </c>
      <c r="S243" s="4" t="s">
        <v>336</v>
      </c>
      <c r="T243" s="4">
        <v>1</v>
      </c>
      <c r="U243" s="4" t="s">
        <v>41</v>
      </c>
      <c r="V243" s="4" t="s">
        <v>78</v>
      </c>
      <c r="W243" s="4" t="s">
        <v>78</v>
      </c>
      <c r="X243" s="4">
        <v>70</v>
      </c>
      <c r="Y243" s="4">
        <v>2</v>
      </c>
      <c r="Z243" s="4">
        <v>5</v>
      </c>
      <c r="AA243" s="4">
        <v>86</v>
      </c>
    </row>
    <row r="244" spans="1:27" x14ac:dyDescent="0.2">
      <c r="A244" s="4">
        <v>385</v>
      </c>
      <c r="B244" s="4" t="s">
        <v>2894</v>
      </c>
      <c r="C244" s="4">
        <v>0</v>
      </c>
      <c r="D244" s="4" t="s">
        <v>3629</v>
      </c>
      <c r="E244" s="4" t="s">
        <v>222</v>
      </c>
      <c r="F244" s="4" t="s">
        <v>32</v>
      </c>
      <c r="G244" s="4" t="s">
        <v>33</v>
      </c>
      <c r="H244" s="4">
        <v>1</v>
      </c>
      <c r="I244" s="4" t="s">
        <v>34</v>
      </c>
      <c r="J244" s="4" t="s">
        <v>35</v>
      </c>
      <c r="K244" s="4" t="s">
        <v>1240</v>
      </c>
      <c r="L244" s="4" t="s">
        <v>4354</v>
      </c>
      <c r="M244" s="4" t="s">
        <v>1105</v>
      </c>
      <c r="N244" s="4" t="s">
        <v>1105</v>
      </c>
      <c r="O244" s="4" t="s">
        <v>1223</v>
      </c>
      <c r="P244" s="4" t="s">
        <v>4701</v>
      </c>
      <c r="Q244" s="4" t="s">
        <v>1224</v>
      </c>
      <c r="R244" s="4" t="s">
        <v>1225</v>
      </c>
      <c r="S244" s="4" t="s">
        <v>1223</v>
      </c>
      <c r="T244" s="4">
        <v>1</v>
      </c>
      <c r="U244" s="4" t="s">
        <v>41</v>
      </c>
      <c r="V244" s="4" t="s">
        <v>78</v>
      </c>
      <c r="W244" s="4" t="s">
        <v>78</v>
      </c>
      <c r="X244" s="4">
        <v>2050</v>
      </c>
      <c r="Y244" s="4">
        <v>32</v>
      </c>
      <c r="Z244" s="4">
        <v>66</v>
      </c>
      <c r="AA244" s="4">
        <v>385</v>
      </c>
    </row>
    <row r="245" spans="1:27" x14ac:dyDescent="0.2">
      <c r="A245" s="4">
        <v>463</v>
      </c>
      <c r="B245" s="4" t="s">
        <v>2972</v>
      </c>
      <c r="C245" s="4">
        <v>0</v>
      </c>
      <c r="D245" s="4" t="s">
        <v>3630</v>
      </c>
      <c r="E245" s="4" t="s">
        <v>1421</v>
      </c>
      <c r="F245" s="4" t="s">
        <v>32</v>
      </c>
      <c r="G245" s="4" t="s">
        <v>33</v>
      </c>
      <c r="H245" s="4">
        <v>1</v>
      </c>
      <c r="I245" s="4" t="s">
        <v>34</v>
      </c>
      <c r="J245" s="4" t="s">
        <v>35</v>
      </c>
      <c r="K245" s="4" t="s">
        <v>1422</v>
      </c>
      <c r="L245" s="4" t="s">
        <v>4456</v>
      </c>
      <c r="M245" s="4" t="s">
        <v>1105</v>
      </c>
      <c r="N245" s="4" t="s">
        <v>1196</v>
      </c>
      <c r="O245" s="4" t="s">
        <v>1423</v>
      </c>
      <c r="P245" s="4" t="s">
        <v>4804</v>
      </c>
      <c r="Q245" s="4" t="s">
        <v>1198</v>
      </c>
      <c r="R245" s="4" t="s">
        <v>1109</v>
      </c>
      <c r="S245" s="4" t="s">
        <v>1424</v>
      </c>
      <c r="T245" s="4">
        <v>1</v>
      </c>
      <c r="U245" s="4" t="s">
        <v>41</v>
      </c>
      <c r="V245" s="4" t="s">
        <v>78</v>
      </c>
      <c r="W245" s="4" t="s">
        <v>78</v>
      </c>
      <c r="X245" s="4">
        <v>56</v>
      </c>
      <c r="Y245" s="4">
        <v>1</v>
      </c>
      <c r="Z245" s="4">
        <v>5</v>
      </c>
      <c r="AA245" s="4">
        <v>463</v>
      </c>
    </row>
    <row r="246" spans="1:27" x14ac:dyDescent="0.2">
      <c r="A246" s="4">
        <v>7</v>
      </c>
      <c r="B246" s="4" t="s">
        <v>2516</v>
      </c>
      <c r="C246" s="4">
        <v>0</v>
      </c>
      <c r="D246" s="4" t="s">
        <v>3631</v>
      </c>
      <c r="E246" s="4" t="s">
        <v>37</v>
      </c>
      <c r="F246" s="4" t="s">
        <v>32</v>
      </c>
      <c r="G246" s="4" t="s">
        <v>33</v>
      </c>
      <c r="H246" s="4">
        <v>1</v>
      </c>
      <c r="I246" s="4" t="s">
        <v>34</v>
      </c>
      <c r="J246" s="4" t="s">
        <v>35</v>
      </c>
      <c r="K246" s="4" t="s">
        <v>59</v>
      </c>
      <c r="L246" s="4" t="s">
        <v>4457</v>
      </c>
      <c r="M246" s="4" t="s">
        <v>37</v>
      </c>
      <c r="N246" s="4" t="s">
        <v>44</v>
      </c>
      <c r="O246" s="4" t="s">
        <v>50</v>
      </c>
      <c r="P246" s="4" t="s">
        <v>4811</v>
      </c>
      <c r="Q246" s="4" t="s">
        <v>45</v>
      </c>
      <c r="R246" s="4" t="s">
        <v>40</v>
      </c>
      <c r="S246" s="4" t="s">
        <v>51</v>
      </c>
      <c r="T246" s="4">
        <v>1</v>
      </c>
      <c r="U246" s="4" t="s">
        <v>41</v>
      </c>
      <c r="V246" s="4">
        <v>1</v>
      </c>
      <c r="W246" s="4">
        <v>2015</v>
      </c>
      <c r="X246" s="4">
        <v>203</v>
      </c>
      <c r="Y246" s="4">
        <v>2</v>
      </c>
      <c r="Z246" s="4">
        <v>10</v>
      </c>
      <c r="AA246" s="4">
        <v>7</v>
      </c>
    </row>
    <row r="247" spans="1:27" x14ac:dyDescent="0.2">
      <c r="A247" s="4">
        <v>168</v>
      </c>
      <c r="B247" s="4" t="s">
        <v>2677</v>
      </c>
      <c r="C247" s="4">
        <v>0</v>
      </c>
      <c r="D247" s="4" t="s">
        <v>3632</v>
      </c>
      <c r="E247" s="4" t="s">
        <v>595</v>
      </c>
      <c r="F247" s="4" t="s">
        <v>32</v>
      </c>
      <c r="G247" s="4" t="s">
        <v>33</v>
      </c>
      <c r="H247" s="4">
        <v>1</v>
      </c>
      <c r="I247" s="4" t="s">
        <v>34</v>
      </c>
      <c r="J247" s="4" t="s">
        <v>35</v>
      </c>
      <c r="K247" s="4" t="s">
        <v>596</v>
      </c>
      <c r="L247" s="4" t="s">
        <v>4281</v>
      </c>
      <c r="M247" s="4" t="s">
        <v>581</v>
      </c>
      <c r="N247" s="4" t="s">
        <v>581</v>
      </c>
      <c r="O247" s="4" t="s">
        <v>581</v>
      </c>
      <c r="P247" s="4" t="s">
        <v>4281</v>
      </c>
      <c r="Q247" s="4" t="s">
        <v>583</v>
      </c>
      <c r="R247" s="4" t="s">
        <v>583</v>
      </c>
      <c r="S247" s="4" t="s">
        <v>581</v>
      </c>
      <c r="T247" s="4">
        <v>1</v>
      </c>
      <c r="U247" s="4" t="s">
        <v>41</v>
      </c>
      <c r="V247" s="4">
        <v>1</v>
      </c>
      <c r="W247" s="4">
        <v>2016</v>
      </c>
      <c r="X247" s="4">
        <v>502</v>
      </c>
      <c r="Y247" s="4">
        <v>8</v>
      </c>
      <c r="Z247" s="4">
        <v>18</v>
      </c>
      <c r="AA247" s="4">
        <v>168</v>
      </c>
    </row>
    <row r="248" spans="1:27" x14ac:dyDescent="0.2">
      <c r="A248" s="4">
        <v>775</v>
      </c>
      <c r="B248" s="4" t="s">
        <v>3284</v>
      </c>
      <c r="C248" s="4">
        <v>0</v>
      </c>
      <c r="D248" s="4" t="s">
        <v>3633</v>
      </c>
      <c r="E248" s="4" t="s">
        <v>1877</v>
      </c>
      <c r="F248" s="4" t="s">
        <v>32</v>
      </c>
      <c r="G248" s="4" t="s">
        <v>33</v>
      </c>
      <c r="H248" s="4">
        <v>1</v>
      </c>
      <c r="I248" s="4" t="s">
        <v>34</v>
      </c>
      <c r="J248" s="4" t="s">
        <v>35</v>
      </c>
      <c r="K248" s="4" t="s">
        <v>2191</v>
      </c>
      <c r="L248" s="4" t="s">
        <v>4302</v>
      </c>
      <c r="M248" s="4" t="s">
        <v>1977</v>
      </c>
      <c r="N248" s="4" t="s">
        <v>2017</v>
      </c>
      <c r="O248" s="4" t="s">
        <v>2018</v>
      </c>
      <c r="P248" s="4" t="s">
        <v>4803</v>
      </c>
      <c r="Q248" s="4" t="s">
        <v>2019</v>
      </c>
      <c r="R248" s="4" t="s">
        <v>1979</v>
      </c>
      <c r="S248" s="4" t="s">
        <v>2192</v>
      </c>
      <c r="T248" s="4">
        <v>2</v>
      </c>
      <c r="U248" s="4" t="s">
        <v>77</v>
      </c>
      <c r="V248" s="4">
        <v>1</v>
      </c>
      <c r="W248" s="4">
        <v>2016</v>
      </c>
      <c r="X248" s="4">
        <v>173</v>
      </c>
      <c r="Y248" s="4">
        <v>3</v>
      </c>
      <c r="Z248" s="4">
        <v>12</v>
      </c>
      <c r="AA248" s="4">
        <v>775</v>
      </c>
    </row>
    <row r="249" spans="1:27" x14ac:dyDescent="0.2">
      <c r="A249" s="4">
        <v>353</v>
      </c>
      <c r="B249" s="4" t="s">
        <v>2862</v>
      </c>
      <c r="C249" s="4">
        <v>0</v>
      </c>
      <c r="D249" s="4" t="s">
        <v>3634</v>
      </c>
      <c r="E249" s="4" t="s">
        <v>579</v>
      </c>
      <c r="F249" s="4" t="s">
        <v>32</v>
      </c>
      <c r="G249" s="4" t="s">
        <v>33</v>
      </c>
      <c r="H249" s="4">
        <v>1</v>
      </c>
      <c r="I249" s="4" t="s">
        <v>34</v>
      </c>
      <c r="J249" s="4" t="s">
        <v>35</v>
      </c>
      <c r="K249" s="4" t="s">
        <v>1149</v>
      </c>
      <c r="L249" s="4" t="s">
        <v>4458</v>
      </c>
      <c r="M249" s="4" t="s">
        <v>1105</v>
      </c>
      <c r="N249" s="4" t="s">
        <v>1120</v>
      </c>
      <c r="O249" s="4" t="s">
        <v>1150</v>
      </c>
      <c r="P249" s="4" t="s">
        <v>4805</v>
      </c>
      <c r="Q249" s="4" t="s">
        <v>1122</v>
      </c>
      <c r="R249" s="4" t="s">
        <v>1109</v>
      </c>
      <c r="S249" s="4" t="s">
        <v>1150</v>
      </c>
      <c r="T249" s="4">
        <v>1</v>
      </c>
      <c r="U249" s="4" t="s">
        <v>41</v>
      </c>
      <c r="V249" s="4" t="s">
        <v>78</v>
      </c>
      <c r="W249" s="4" t="s">
        <v>78</v>
      </c>
      <c r="X249" s="4">
        <v>101</v>
      </c>
      <c r="Y249" s="4">
        <v>4</v>
      </c>
      <c r="Z249" s="4">
        <v>5</v>
      </c>
      <c r="AA249" s="4">
        <v>353</v>
      </c>
    </row>
    <row r="250" spans="1:27" x14ac:dyDescent="0.2">
      <c r="A250" s="4">
        <v>377</v>
      </c>
      <c r="B250" s="4" t="s">
        <v>2886</v>
      </c>
      <c r="C250" s="4">
        <v>0</v>
      </c>
      <c r="D250" s="4" t="s">
        <v>3635</v>
      </c>
      <c r="E250" s="4" t="s">
        <v>579</v>
      </c>
      <c r="F250" s="4" t="s">
        <v>32</v>
      </c>
      <c r="G250" s="4" t="s">
        <v>33</v>
      </c>
      <c r="H250" s="4">
        <v>1</v>
      </c>
      <c r="I250" s="4" t="s">
        <v>34</v>
      </c>
      <c r="J250" s="4" t="s">
        <v>35</v>
      </c>
      <c r="K250" s="4" t="s">
        <v>1220</v>
      </c>
      <c r="L250" s="4" t="s">
        <v>4459</v>
      </c>
      <c r="M250" s="4" t="s">
        <v>1105</v>
      </c>
      <c r="N250" s="4" t="s">
        <v>1216</v>
      </c>
      <c r="O250" s="4" t="s">
        <v>1221</v>
      </c>
      <c r="P250" s="4" t="s">
        <v>4871</v>
      </c>
      <c r="Q250" s="4" t="s">
        <v>1218</v>
      </c>
      <c r="R250" s="4" t="s">
        <v>1109</v>
      </c>
      <c r="S250" s="4" t="s">
        <v>519</v>
      </c>
      <c r="T250" s="4">
        <v>1</v>
      </c>
      <c r="U250" s="4" t="s">
        <v>41</v>
      </c>
      <c r="V250" s="4">
        <v>1</v>
      </c>
      <c r="W250" s="4">
        <v>2015</v>
      </c>
      <c r="X250" s="4">
        <v>188</v>
      </c>
      <c r="Y250" s="4">
        <v>6</v>
      </c>
      <c r="Z250" s="4">
        <v>10</v>
      </c>
      <c r="AA250" s="4">
        <v>377</v>
      </c>
    </row>
    <row r="251" spans="1:27" x14ac:dyDescent="0.2">
      <c r="A251" s="4">
        <v>142</v>
      </c>
      <c r="B251" s="4" t="s">
        <v>2651</v>
      </c>
      <c r="C251" s="4">
        <v>0</v>
      </c>
      <c r="D251" s="4" t="s">
        <v>3636</v>
      </c>
      <c r="E251" s="4" t="s">
        <v>519</v>
      </c>
      <c r="F251" s="4" t="s">
        <v>32</v>
      </c>
      <c r="G251" s="4" t="s">
        <v>33</v>
      </c>
      <c r="H251" s="4">
        <v>1</v>
      </c>
      <c r="I251" s="4" t="s">
        <v>34</v>
      </c>
      <c r="J251" s="4" t="s">
        <v>35</v>
      </c>
      <c r="K251" s="4" t="s">
        <v>520</v>
      </c>
      <c r="L251" s="4" t="s">
        <v>4460</v>
      </c>
      <c r="M251" s="4" t="s">
        <v>515</v>
      </c>
      <c r="N251" s="4" t="s">
        <v>516</v>
      </c>
      <c r="O251" s="4" t="s">
        <v>521</v>
      </c>
      <c r="P251" s="4" t="s">
        <v>4853</v>
      </c>
      <c r="Q251" s="4" t="s">
        <v>517</v>
      </c>
      <c r="R251" s="4" t="s">
        <v>518</v>
      </c>
      <c r="S251" s="4" t="s">
        <v>521</v>
      </c>
      <c r="T251" s="4">
        <v>1</v>
      </c>
      <c r="U251" s="4" t="s">
        <v>41</v>
      </c>
      <c r="V251" s="4">
        <v>1</v>
      </c>
      <c r="W251" s="4">
        <v>2015</v>
      </c>
      <c r="X251" s="4">
        <v>196</v>
      </c>
      <c r="Y251" s="4">
        <v>3</v>
      </c>
      <c r="Z251" s="4">
        <v>20</v>
      </c>
      <c r="AA251" s="4">
        <v>142</v>
      </c>
    </row>
    <row r="252" spans="1:27" x14ac:dyDescent="0.2">
      <c r="A252" s="4">
        <v>828</v>
      </c>
      <c r="B252" s="4" t="s">
        <v>3337</v>
      </c>
      <c r="C252" s="4">
        <v>0</v>
      </c>
      <c r="D252" s="4" t="s">
        <v>3637</v>
      </c>
      <c r="E252" s="4" t="s">
        <v>2334</v>
      </c>
      <c r="F252" s="4" t="s">
        <v>32</v>
      </c>
      <c r="G252" s="4" t="s">
        <v>33</v>
      </c>
      <c r="H252" s="4">
        <v>1</v>
      </c>
      <c r="I252" s="4" t="s">
        <v>34</v>
      </c>
      <c r="J252" s="4" t="s">
        <v>35</v>
      </c>
      <c r="K252" s="4" t="s">
        <v>1425</v>
      </c>
      <c r="L252" s="4" t="s">
        <v>4461</v>
      </c>
      <c r="M252" s="4" t="s">
        <v>967</v>
      </c>
      <c r="N252" s="4" t="s">
        <v>2328</v>
      </c>
      <c r="O252" s="4" t="s">
        <v>2335</v>
      </c>
      <c r="P252" s="4" t="s">
        <v>4817</v>
      </c>
      <c r="Q252" s="4" t="s">
        <v>2329</v>
      </c>
      <c r="R252" s="4" t="s">
        <v>2272</v>
      </c>
      <c r="S252" s="4" t="s">
        <v>2335</v>
      </c>
      <c r="T252" s="4">
        <v>1</v>
      </c>
      <c r="U252" s="4" t="s">
        <v>41</v>
      </c>
      <c r="V252" s="4" t="s">
        <v>78</v>
      </c>
      <c r="W252" s="4" t="s">
        <v>78</v>
      </c>
      <c r="X252" s="4">
        <v>72</v>
      </c>
      <c r="Y252" s="4">
        <v>1</v>
      </c>
      <c r="Z252" s="4">
        <v>5</v>
      </c>
      <c r="AA252" s="4">
        <v>828</v>
      </c>
    </row>
    <row r="253" spans="1:27" x14ac:dyDescent="0.2">
      <c r="A253" s="4">
        <v>146</v>
      </c>
      <c r="B253" s="4" t="s">
        <v>2655</v>
      </c>
      <c r="C253" s="4">
        <v>0</v>
      </c>
      <c r="D253" s="4" t="s">
        <v>3638</v>
      </c>
      <c r="E253" s="4" t="s">
        <v>533</v>
      </c>
      <c r="F253" s="4" t="s">
        <v>32</v>
      </c>
      <c r="G253" s="4" t="s">
        <v>33</v>
      </c>
      <c r="H253" s="4">
        <v>1</v>
      </c>
      <c r="I253" s="4" t="s">
        <v>34</v>
      </c>
      <c r="J253" s="4" t="s">
        <v>35</v>
      </c>
      <c r="K253" s="4" t="s">
        <v>534</v>
      </c>
      <c r="L253" s="4" t="s">
        <v>4462</v>
      </c>
      <c r="M253" s="4" t="s">
        <v>515</v>
      </c>
      <c r="N253" s="4" t="s">
        <v>535</v>
      </c>
      <c r="O253" s="4" t="s">
        <v>536</v>
      </c>
      <c r="P253" s="4" t="s">
        <v>4809</v>
      </c>
      <c r="Q253" s="4" t="s">
        <v>537</v>
      </c>
      <c r="R253" s="4" t="s">
        <v>518</v>
      </c>
      <c r="S253" s="4" t="s">
        <v>536</v>
      </c>
      <c r="T253" s="4">
        <v>1</v>
      </c>
      <c r="U253" s="4" t="s">
        <v>41</v>
      </c>
      <c r="V253" s="4">
        <v>1</v>
      </c>
      <c r="W253" s="4">
        <v>2015</v>
      </c>
      <c r="X253" s="4">
        <v>162</v>
      </c>
      <c r="Y253" s="4">
        <v>4</v>
      </c>
      <c r="Z253" s="4">
        <v>9</v>
      </c>
      <c r="AA253" s="4">
        <v>146</v>
      </c>
    </row>
    <row r="254" spans="1:27" x14ac:dyDescent="0.2">
      <c r="A254" s="4">
        <v>375</v>
      </c>
      <c r="B254" s="4" t="s">
        <v>2884</v>
      </c>
      <c r="C254" s="4">
        <v>0</v>
      </c>
      <c r="D254" s="4" t="s">
        <v>3639</v>
      </c>
      <c r="E254" s="4" t="s">
        <v>1211</v>
      </c>
      <c r="F254" s="4" t="s">
        <v>32</v>
      </c>
      <c r="G254" s="4" t="s">
        <v>33</v>
      </c>
      <c r="H254" s="4">
        <v>1</v>
      </c>
      <c r="I254" s="4" t="s">
        <v>34</v>
      </c>
      <c r="J254" s="4" t="s">
        <v>35</v>
      </c>
      <c r="K254" s="4" t="s">
        <v>1212</v>
      </c>
      <c r="L254" s="4" t="s">
        <v>4463</v>
      </c>
      <c r="M254" s="4" t="s">
        <v>1105</v>
      </c>
      <c r="N254" s="4" t="s">
        <v>1196</v>
      </c>
      <c r="O254" s="4" t="s">
        <v>1213</v>
      </c>
      <c r="P254" s="4" t="s">
        <v>4804</v>
      </c>
      <c r="Q254" s="4" t="s">
        <v>1198</v>
      </c>
      <c r="R254" s="4" t="s">
        <v>1109</v>
      </c>
      <c r="S254" s="4" t="s">
        <v>1213</v>
      </c>
      <c r="T254" s="4">
        <v>1</v>
      </c>
      <c r="U254" s="4" t="s">
        <v>41</v>
      </c>
      <c r="V254" s="4" t="s">
        <v>78</v>
      </c>
      <c r="W254" s="4" t="s">
        <v>78</v>
      </c>
      <c r="X254" s="4">
        <v>49</v>
      </c>
      <c r="Y254" s="4">
        <v>2</v>
      </c>
      <c r="Z254" s="4">
        <v>5</v>
      </c>
      <c r="AA254" s="4">
        <v>375</v>
      </c>
    </row>
    <row r="255" spans="1:27" x14ac:dyDescent="0.2">
      <c r="A255" s="4">
        <v>334</v>
      </c>
      <c r="B255" s="4" t="s">
        <v>2843</v>
      </c>
      <c r="C255" s="4">
        <v>0</v>
      </c>
      <c r="D255" s="4" t="s">
        <v>3640</v>
      </c>
      <c r="E255" s="4" t="s">
        <v>1079</v>
      </c>
      <c r="F255" s="4" t="s">
        <v>32</v>
      </c>
      <c r="G255" s="4" t="s">
        <v>33</v>
      </c>
      <c r="H255" s="4">
        <v>1</v>
      </c>
      <c r="I255" s="4" t="s">
        <v>34</v>
      </c>
      <c r="J255" s="4" t="s">
        <v>35</v>
      </c>
      <c r="K255" s="4" t="s">
        <v>1080</v>
      </c>
      <c r="L255" s="4" t="s">
        <v>4464</v>
      </c>
      <c r="M255" s="4" t="s">
        <v>1081</v>
      </c>
      <c r="N255" s="4" t="s">
        <v>1082</v>
      </c>
      <c r="O255" s="4" t="s">
        <v>873</v>
      </c>
      <c r="P255" s="4" t="s">
        <v>4872</v>
      </c>
      <c r="Q255" s="4" t="s">
        <v>1083</v>
      </c>
      <c r="R255" s="4" t="s">
        <v>1084</v>
      </c>
      <c r="S255" s="4" t="s">
        <v>873</v>
      </c>
      <c r="T255" s="4">
        <v>1</v>
      </c>
      <c r="U255" s="4" t="s">
        <v>41</v>
      </c>
      <c r="V255" s="4" t="s">
        <v>78</v>
      </c>
      <c r="W255" s="4" t="s">
        <v>78</v>
      </c>
      <c r="X255" s="4">
        <v>767</v>
      </c>
      <c r="Y255" s="4">
        <v>18</v>
      </c>
      <c r="Z255" s="4">
        <v>27</v>
      </c>
      <c r="AA255" s="4">
        <v>334</v>
      </c>
    </row>
    <row r="256" spans="1:27" x14ac:dyDescent="0.2">
      <c r="A256" s="4">
        <v>608</v>
      </c>
      <c r="B256" s="4" t="s">
        <v>3117</v>
      </c>
      <c r="C256" s="4">
        <v>0</v>
      </c>
      <c r="D256" s="4" t="s">
        <v>3641</v>
      </c>
      <c r="E256" s="4" t="s">
        <v>1778</v>
      </c>
      <c r="F256" s="4" t="s">
        <v>32</v>
      </c>
      <c r="G256" s="4" t="s">
        <v>33</v>
      </c>
      <c r="H256" s="4">
        <v>1</v>
      </c>
      <c r="I256" s="4" t="s">
        <v>34</v>
      </c>
      <c r="J256" s="4" t="s">
        <v>35</v>
      </c>
      <c r="K256" s="4" t="s">
        <v>1779</v>
      </c>
      <c r="L256" s="4" t="s">
        <v>4349</v>
      </c>
      <c r="M256" s="4" t="s">
        <v>1780</v>
      </c>
      <c r="N256" s="4" t="s">
        <v>1781</v>
      </c>
      <c r="O256" s="4" t="s">
        <v>1780</v>
      </c>
      <c r="P256" s="4" t="s">
        <v>4831</v>
      </c>
      <c r="Q256" s="4" t="s">
        <v>1782</v>
      </c>
      <c r="R256" s="4" t="s">
        <v>1783</v>
      </c>
      <c r="S256" s="4" t="s">
        <v>444</v>
      </c>
      <c r="T256" s="4">
        <v>1</v>
      </c>
      <c r="U256" s="4" t="s">
        <v>41</v>
      </c>
      <c r="V256" s="4">
        <v>1</v>
      </c>
      <c r="W256" s="4">
        <v>2015</v>
      </c>
      <c r="X256" s="4">
        <v>461</v>
      </c>
      <c r="Y256" s="4">
        <v>15</v>
      </c>
      <c r="Z256" s="4">
        <v>23</v>
      </c>
      <c r="AA256" s="4">
        <v>608</v>
      </c>
    </row>
    <row r="257" spans="1:27" x14ac:dyDescent="0.2">
      <c r="A257" s="4">
        <v>544</v>
      </c>
      <c r="B257" s="4" t="s">
        <v>3053</v>
      </c>
      <c r="C257" s="4">
        <v>0</v>
      </c>
      <c r="D257" s="4" t="s">
        <v>3642</v>
      </c>
      <c r="E257" s="4" t="s">
        <v>1635</v>
      </c>
      <c r="F257" s="4" t="s">
        <v>32</v>
      </c>
      <c r="G257" s="4" t="s">
        <v>33</v>
      </c>
      <c r="H257" s="4">
        <v>1</v>
      </c>
      <c r="I257" s="4" t="s">
        <v>34</v>
      </c>
      <c r="J257" s="4" t="s">
        <v>35</v>
      </c>
      <c r="K257" s="4" t="s">
        <v>1559</v>
      </c>
      <c r="L257" s="4" t="s">
        <v>4465</v>
      </c>
      <c r="M257" s="4" t="s">
        <v>1490</v>
      </c>
      <c r="N257" s="4" t="s">
        <v>1490</v>
      </c>
      <c r="O257" s="4" t="s">
        <v>1636</v>
      </c>
      <c r="P257" s="4" t="s">
        <v>4873</v>
      </c>
      <c r="Q257" s="4" t="s">
        <v>1578</v>
      </c>
      <c r="R257" s="4" t="s">
        <v>1494</v>
      </c>
      <c r="S257" s="4" t="s">
        <v>1637</v>
      </c>
      <c r="T257" s="4">
        <v>1</v>
      </c>
      <c r="U257" s="4" t="s">
        <v>41</v>
      </c>
      <c r="V257" s="4" t="s">
        <v>78</v>
      </c>
      <c r="W257" s="4" t="s">
        <v>78</v>
      </c>
      <c r="X257" s="4">
        <v>222</v>
      </c>
      <c r="Y257" s="4">
        <v>0</v>
      </c>
      <c r="Z257" s="4">
        <v>10</v>
      </c>
      <c r="AA257" s="4">
        <v>544</v>
      </c>
    </row>
    <row r="258" spans="1:27" x14ac:dyDescent="0.2">
      <c r="A258" s="4">
        <v>499</v>
      </c>
      <c r="B258" s="4" t="s">
        <v>3008</v>
      </c>
      <c r="C258" s="4">
        <v>0</v>
      </c>
      <c r="D258" s="4" t="s">
        <v>3643</v>
      </c>
      <c r="E258" s="4" t="s">
        <v>1518</v>
      </c>
      <c r="F258" s="4" t="s">
        <v>32</v>
      </c>
      <c r="G258" s="4" t="s">
        <v>33</v>
      </c>
      <c r="H258" s="4">
        <v>1</v>
      </c>
      <c r="I258" s="4" t="s">
        <v>34</v>
      </c>
      <c r="J258" s="4" t="s">
        <v>35</v>
      </c>
      <c r="K258" s="4" t="s">
        <v>1519</v>
      </c>
      <c r="L258" s="4" t="s">
        <v>4278</v>
      </c>
      <c r="M258" s="4" t="s">
        <v>1490</v>
      </c>
      <c r="N258" s="4" t="s">
        <v>1512</v>
      </c>
      <c r="O258" s="4" t="s">
        <v>1513</v>
      </c>
      <c r="P258" s="4" t="s">
        <v>4785</v>
      </c>
      <c r="Q258" s="4" t="s">
        <v>1514</v>
      </c>
      <c r="R258" s="4" t="s">
        <v>1494</v>
      </c>
      <c r="S258" s="4" t="s">
        <v>444</v>
      </c>
      <c r="T258" s="4">
        <v>2</v>
      </c>
      <c r="U258" s="4" t="s">
        <v>77</v>
      </c>
      <c r="V258" s="4" t="s">
        <v>78</v>
      </c>
      <c r="W258" s="4" t="s">
        <v>78</v>
      </c>
      <c r="X258" s="4">
        <v>191</v>
      </c>
      <c r="Y258" s="4">
        <v>1</v>
      </c>
      <c r="Z258" s="4">
        <v>7</v>
      </c>
      <c r="AA258" s="4">
        <v>499</v>
      </c>
    </row>
    <row r="259" spans="1:27" x14ac:dyDescent="0.2">
      <c r="A259" s="4">
        <v>660</v>
      </c>
      <c r="B259" s="4" t="s">
        <v>3169</v>
      </c>
      <c r="C259" s="4">
        <v>0</v>
      </c>
      <c r="D259" s="4" t="s">
        <v>3644</v>
      </c>
      <c r="E259" s="4" t="s">
        <v>1921</v>
      </c>
      <c r="F259" s="4" t="s">
        <v>32</v>
      </c>
      <c r="G259" s="4" t="s">
        <v>33</v>
      </c>
      <c r="H259" s="4">
        <v>1</v>
      </c>
      <c r="I259" s="4" t="s">
        <v>34</v>
      </c>
      <c r="J259" s="4" t="s">
        <v>35</v>
      </c>
      <c r="K259" s="4" t="s">
        <v>1922</v>
      </c>
      <c r="L259" s="4" t="s">
        <v>4371</v>
      </c>
      <c r="M259" s="4" t="s">
        <v>1841</v>
      </c>
      <c r="N259" s="4" t="s">
        <v>1841</v>
      </c>
      <c r="O259" s="4" t="s">
        <v>1910</v>
      </c>
      <c r="P259" s="4" t="s">
        <v>4836</v>
      </c>
      <c r="Q259" s="4" t="s">
        <v>1905</v>
      </c>
      <c r="R259" s="4" t="s">
        <v>1844</v>
      </c>
      <c r="S259" s="4" t="s">
        <v>1922</v>
      </c>
      <c r="T259" s="4">
        <v>2</v>
      </c>
      <c r="U259" s="4" t="s">
        <v>77</v>
      </c>
      <c r="V259" s="4">
        <v>1</v>
      </c>
      <c r="W259" s="4">
        <v>2015</v>
      </c>
      <c r="X259" s="4">
        <v>562</v>
      </c>
      <c r="Y259" s="4">
        <v>3</v>
      </c>
      <c r="Z259" s="4">
        <v>17</v>
      </c>
      <c r="AA259" s="4">
        <v>660</v>
      </c>
    </row>
    <row r="260" spans="1:27" x14ac:dyDescent="0.2">
      <c r="A260" s="4">
        <v>236</v>
      </c>
      <c r="B260" s="4" t="s">
        <v>2745</v>
      </c>
      <c r="C260" s="4">
        <v>0</v>
      </c>
      <c r="D260" s="4" t="s">
        <v>3645</v>
      </c>
      <c r="E260" s="4" t="s">
        <v>798</v>
      </c>
      <c r="F260" s="4" t="s">
        <v>32</v>
      </c>
      <c r="G260" s="4" t="s">
        <v>33</v>
      </c>
      <c r="H260" s="4">
        <v>1</v>
      </c>
      <c r="I260" s="4" t="s">
        <v>34</v>
      </c>
      <c r="J260" s="4" t="s">
        <v>35</v>
      </c>
      <c r="K260" s="4" t="s">
        <v>799</v>
      </c>
      <c r="L260" s="4" t="s">
        <v>4466</v>
      </c>
      <c r="M260" s="4" t="s">
        <v>757</v>
      </c>
      <c r="N260" s="4" t="s">
        <v>757</v>
      </c>
      <c r="O260" s="4" t="s">
        <v>411</v>
      </c>
      <c r="P260" s="4" t="s">
        <v>4858</v>
      </c>
      <c r="Q260" s="4" t="s">
        <v>759</v>
      </c>
      <c r="R260" s="4" t="s">
        <v>760</v>
      </c>
      <c r="S260" s="4" t="s">
        <v>411</v>
      </c>
      <c r="T260" s="4">
        <v>1</v>
      </c>
      <c r="U260" s="4" t="s">
        <v>41</v>
      </c>
      <c r="V260" s="4">
        <v>1</v>
      </c>
      <c r="W260" s="4">
        <v>2016</v>
      </c>
      <c r="X260" s="4">
        <v>150</v>
      </c>
      <c r="Y260" s="4">
        <v>2</v>
      </c>
      <c r="Z260" s="4">
        <v>8</v>
      </c>
      <c r="AA260" s="4">
        <v>236</v>
      </c>
    </row>
    <row r="261" spans="1:27" x14ac:dyDescent="0.2">
      <c r="A261" s="4">
        <v>827</v>
      </c>
      <c r="B261" s="4" t="s">
        <v>3336</v>
      </c>
      <c r="C261" s="4">
        <v>0</v>
      </c>
      <c r="D261" s="4" t="s">
        <v>3646</v>
      </c>
      <c r="E261" s="4" t="s">
        <v>2330</v>
      </c>
      <c r="F261" s="4" t="s">
        <v>32</v>
      </c>
      <c r="G261" s="4" t="s">
        <v>33</v>
      </c>
      <c r="H261" s="4">
        <v>1</v>
      </c>
      <c r="I261" s="4" t="s">
        <v>34</v>
      </c>
      <c r="J261" s="4" t="s">
        <v>35</v>
      </c>
      <c r="K261" s="4" t="s">
        <v>2331</v>
      </c>
      <c r="L261" s="4" t="s">
        <v>4467</v>
      </c>
      <c r="M261" s="4" t="s">
        <v>967</v>
      </c>
      <c r="N261" s="4" t="s">
        <v>2328</v>
      </c>
      <c r="O261" s="4" t="s">
        <v>2332</v>
      </c>
      <c r="P261" s="4" t="s">
        <v>4817</v>
      </c>
      <c r="Q261" s="4" t="s">
        <v>2329</v>
      </c>
      <c r="R261" s="4" t="s">
        <v>2272</v>
      </c>
      <c r="S261" s="4" t="s">
        <v>2333</v>
      </c>
      <c r="T261" s="4">
        <v>1</v>
      </c>
      <c r="U261" s="4" t="s">
        <v>41</v>
      </c>
      <c r="V261" s="4">
        <v>1</v>
      </c>
      <c r="W261" s="4">
        <v>2017</v>
      </c>
      <c r="X261" s="4">
        <v>176</v>
      </c>
      <c r="Y261" s="4">
        <v>2</v>
      </c>
      <c r="Z261" s="4">
        <v>7</v>
      </c>
      <c r="AA261" s="4">
        <v>827</v>
      </c>
    </row>
    <row r="262" spans="1:27" x14ac:dyDescent="0.2">
      <c r="A262" s="4">
        <v>813</v>
      </c>
      <c r="B262" s="4" t="s">
        <v>3322</v>
      </c>
      <c r="C262" s="4">
        <v>0</v>
      </c>
      <c r="D262" s="4" t="s">
        <v>3647</v>
      </c>
      <c r="E262" s="4" t="s">
        <v>2291</v>
      </c>
      <c r="F262" s="4" t="s">
        <v>32</v>
      </c>
      <c r="G262" s="4" t="s">
        <v>33</v>
      </c>
      <c r="H262" s="4">
        <v>1</v>
      </c>
      <c r="I262" s="4" t="s">
        <v>34</v>
      </c>
      <c r="J262" s="4" t="s">
        <v>35</v>
      </c>
      <c r="K262" s="4" t="s">
        <v>2292</v>
      </c>
      <c r="L262" s="4" t="s">
        <v>4468</v>
      </c>
      <c r="M262" s="4" t="s">
        <v>967</v>
      </c>
      <c r="N262" s="4" t="s">
        <v>2275</v>
      </c>
      <c r="O262" s="4" t="s">
        <v>2293</v>
      </c>
      <c r="P262" s="4" t="s">
        <v>4818</v>
      </c>
      <c r="Q262" s="4" t="s">
        <v>2277</v>
      </c>
      <c r="R262" s="4" t="s">
        <v>2272</v>
      </c>
      <c r="S262" s="4" t="s">
        <v>2293</v>
      </c>
      <c r="T262" s="4">
        <v>1</v>
      </c>
      <c r="U262" s="4" t="s">
        <v>41</v>
      </c>
      <c r="V262" s="4" t="s">
        <v>78</v>
      </c>
      <c r="W262" s="4" t="s">
        <v>78</v>
      </c>
      <c r="X262" s="4">
        <v>105</v>
      </c>
      <c r="Y262" s="4">
        <v>3</v>
      </c>
      <c r="Z262" s="4">
        <v>5</v>
      </c>
      <c r="AA262" s="4">
        <v>813</v>
      </c>
    </row>
    <row r="263" spans="1:27" x14ac:dyDescent="0.2">
      <c r="A263" s="4">
        <v>671</v>
      </c>
      <c r="B263" s="4" t="s">
        <v>3180</v>
      </c>
      <c r="C263" s="4">
        <v>0</v>
      </c>
      <c r="D263" s="4" t="s">
        <v>3648</v>
      </c>
      <c r="E263" s="4" t="s">
        <v>1952</v>
      </c>
      <c r="F263" s="4" t="s">
        <v>32</v>
      </c>
      <c r="G263" s="4" t="s">
        <v>33</v>
      </c>
      <c r="H263" s="4">
        <v>2</v>
      </c>
      <c r="I263" s="4" t="s">
        <v>47</v>
      </c>
      <c r="J263" s="4" t="s">
        <v>48</v>
      </c>
      <c r="K263" s="4" t="s">
        <v>1953</v>
      </c>
      <c r="L263" s="4" t="s">
        <v>4363</v>
      </c>
      <c r="M263" s="4" t="s">
        <v>1841</v>
      </c>
      <c r="N263" s="4" t="s">
        <v>1947</v>
      </c>
      <c r="O263" s="4" t="s">
        <v>1947</v>
      </c>
      <c r="P263" s="4" t="s">
        <v>4834</v>
      </c>
      <c r="Q263" s="4" t="s">
        <v>1948</v>
      </c>
      <c r="R263" s="4" t="s">
        <v>1844</v>
      </c>
      <c r="S263" s="4" t="s">
        <v>1947</v>
      </c>
      <c r="T263" s="4">
        <v>1</v>
      </c>
      <c r="U263" s="4" t="s">
        <v>41</v>
      </c>
      <c r="V263" s="4" t="s">
        <v>78</v>
      </c>
      <c r="W263" s="4" t="s">
        <v>78</v>
      </c>
      <c r="X263" s="4">
        <v>665</v>
      </c>
      <c r="Y263" s="4">
        <v>13</v>
      </c>
      <c r="Z263" s="4">
        <v>20</v>
      </c>
      <c r="AA263" s="4">
        <v>671</v>
      </c>
    </row>
    <row r="264" spans="1:27" x14ac:dyDescent="0.2">
      <c r="A264" s="4">
        <v>643</v>
      </c>
      <c r="B264" s="4" t="s">
        <v>3152</v>
      </c>
      <c r="C264" s="4">
        <v>0</v>
      </c>
      <c r="D264" s="4" t="s">
        <v>3649</v>
      </c>
      <c r="E264" s="4" t="s">
        <v>1879</v>
      </c>
      <c r="F264" s="4" t="s">
        <v>32</v>
      </c>
      <c r="G264" s="4" t="s">
        <v>33</v>
      </c>
      <c r="H264" s="4">
        <v>2</v>
      </c>
      <c r="I264" s="4" t="s">
        <v>47</v>
      </c>
      <c r="J264" s="4" t="s">
        <v>48</v>
      </c>
      <c r="K264" s="4" t="s">
        <v>1880</v>
      </c>
      <c r="L264" s="4" t="s">
        <v>4469</v>
      </c>
      <c r="M264" s="4" t="s">
        <v>1841</v>
      </c>
      <c r="N264" s="4" t="s">
        <v>1841</v>
      </c>
      <c r="O264" s="4" t="s">
        <v>337</v>
      </c>
      <c r="P264" s="4" t="s">
        <v>4835</v>
      </c>
      <c r="Q264" s="4" t="s">
        <v>1875</v>
      </c>
      <c r="R264" s="4" t="s">
        <v>1844</v>
      </c>
      <c r="S264" s="4" t="s">
        <v>337</v>
      </c>
      <c r="T264" s="4">
        <v>1</v>
      </c>
      <c r="U264" s="4" t="s">
        <v>41</v>
      </c>
      <c r="V264" s="4">
        <v>1</v>
      </c>
      <c r="W264" s="4">
        <v>2015</v>
      </c>
      <c r="X264" s="4">
        <v>393</v>
      </c>
      <c r="Y264" s="4">
        <v>3</v>
      </c>
      <c r="Z264" s="4">
        <v>12</v>
      </c>
      <c r="AA264" s="4">
        <v>643</v>
      </c>
    </row>
    <row r="265" spans="1:27" x14ac:dyDescent="0.2">
      <c r="A265" s="4">
        <v>675</v>
      </c>
      <c r="B265" s="4" t="s">
        <v>3184</v>
      </c>
      <c r="C265" s="4">
        <v>0</v>
      </c>
      <c r="D265" s="4" t="s">
        <v>3650</v>
      </c>
      <c r="E265" s="4" t="s">
        <v>1961</v>
      </c>
      <c r="F265" s="4" t="s">
        <v>32</v>
      </c>
      <c r="G265" s="4" t="s">
        <v>33</v>
      </c>
      <c r="H265" s="4">
        <v>1</v>
      </c>
      <c r="I265" s="4" t="s">
        <v>34</v>
      </c>
      <c r="J265" s="4" t="s">
        <v>35</v>
      </c>
      <c r="K265" s="4" t="s">
        <v>1962</v>
      </c>
      <c r="L265" s="4" t="s">
        <v>4470</v>
      </c>
      <c r="M265" s="4" t="s">
        <v>1841</v>
      </c>
      <c r="N265" s="4" t="s">
        <v>1947</v>
      </c>
      <c r="O265" s="4" t="s">
        <v>1963</v>
      </c>
      <c r="P265" s="4" t="s">
        <v>4834</v>
      </c>
      <c r="Q265" s="4" t="s">
        <v>1948</v>
      </c>
      <c r="R265" s="4" t="s">
        <v>1844</v>
      </c>
      <c r="S265" s="4" t="s">
        <v>1964</v>
      </c>
      <c r="T265" s="4">
        <v>1</v>
      </c>
      <c r="U265" s="4" t="s">
        <v>41</v>
      </c>
      <c r="V265" s="4">
        <v>1</v>
      </c>
      <c r="W265" s="4">
        <v>2015</v>
      </c>
      <c r="X265" s="4">
        <v>390</v>
      </c>
      <c r="Y265" s="4">
        <v>5</v>
      </c>
      <c r="Z265" s="4">
        <v>13</v>
      </c>
      <c r="AA265" s="4">
        <v>675</v>
      </c>
    </row>
    <row r="266" spans="1:27" x14ac:dyDescent="0.2">
      <c r="A266" s="4">
        <v>712</v>
      </c>
      <c r="B266" s="4" t="s">
        <v>3221</v>
      </c>
      <c r="C266" s="4">
        <v>0</v>
      </c>
      <c r="D266" s="4" t="s">
        <v>3651</v>
      </c>
      <c r="E266" s="4" t="s">
        <v>1079</v>
      </c>
      <c r="F266" s="4" t="s">
        <v>32</v>
      </c>
      <c r="G266" s="4" t="s">
        <v>33</v>
      </c>
      <c r="H266" s="4">
        <v>1</v>
      </c>
      <c r="I266" s="4" t="s">
        <v>34</v>
      </c>
      <c r="J266" s="4" t="s">
        <v>35</v>
      </c>
      <c r="K266" s="4" t="s">
        <v>2062</v>
      </c>
      <c r="L266" s="4" t="s">
        <v>4471</v>
      </c>
      <c r="M266" s="4" t="s">
        <v>1977</v>
      </c>
      <c r="N266" s="4" t="s">
        <v>2052</v>
      </c>
      <c r="O266" s="4" t="s">
        <v>63</v>
      </c>
      <c r="P266" s="4" t="s">
        <v>4797</v>
      </c>
      <c r="Q266" s="4" t="s">
        <v>2054</v>
      </c>
      <c r="R266" s="4" t="s">
        <v>1979</v>
      </c>
      <c r="S266" s="4" t="s">
        <v>778</v>
      </c>
      <c r="T266" s="4">
        <v>1</v>
      </c>
      <c r="U266" s="4" t="s">
        <v>41</v>
      </c>
      <c r="V266" s="4" t="s">
        <v>78</v>
      </c>
      <c r="W266" s="4" t="s">
        <v>78</v>
      </c>
      <c r="X266" s="4">
        <v>1482</v>
      </c>
      <c r="Y266" s="4">
        <v>38</v>
      </c>
      <c r="Z266" s="4">
        <v>48</v>
      </c>
      <c r="AA266" s="4">
        <v>712</v>
      </c>
    </row>
    <row r="267" spans="1:27" x14ac:dyDescent="0.2">
      <c r="A267" s="4">
        <v>151</v>
      </c>
      <c r="B267" s="4" t="s">
        <v>2660</v>
      </c>
      <c r="C267" s="4">
        <v>0</v>
      </c>
      <c r="D267" s="4" t="s">
        <v>3652</v>
      </c>
      <c r="E267" s="4" t="s">
        <v>550</v>
      </c>
      <c r="F267" s="4" t="s">
        <v>32</v>
      </c>
      <c r="G267" s="4" t="s">
        <v>33</v>
      </c>
      <c r="H267" s="4">
        <v>1</v>
      </c>
      <c r="I267" s="4" t="s">
        <v>34</v>
      </c>
      <c r="J267" s="4" t="s">
        <v>35</v>
      </c>
      <c r="K267" s="4" t="s">
        <v>551</v>
      </c>
      <c r="L267" s="4" t="s">
        <v>4472</v>
      </c>
      <c r="M267" s="4" t="s">
        <v>515</v>
      </c>
      <c r="N267" s="4" t="s">
        <v>548</v>
      </c>
      <c r="O267" s="4" t="s">
        <v>552</v>
      </c>
      <c r="P267" s="4" t="s">
        <v>4874</v>
      </c>
      <c r="Q267" s="4" t="s">
        <v>549</v>
      </c>
      <c r="R267" s="4" t="s">
        <v>518</v>
      </c>
      <c r="S267" s="4" t="s">
        <v>551</v>
      </c>
      <c r="T267" s="4">
        <v>2</v>
      </c>
      <c r="U267" s="4" t="s">
        <v>77</v>
      </c>
      <c r="V267" s="4" t="s">
        <v>78</v>
      </c>
      <c r="W267" s="4" t="s">
        <v>78</v>
      </c>
      <c r="X267" s="4">
        <v>135</v>
      </c>
      <c r="Y267" s="4">
        <v>2</v>
      </c>
      <c r="Z267" s="4">
        <v>5</v>
      </c>
      <c r="AA267" s="4">
        <v>151</v>
      </c>
    </row>
    <row r="268" spans="1:27" x14ac:dyDescent="0.2">
      <c r="A268" s="4">
        <v>677</v>
      </c>
      <c r="B268" s="4" t="s">
        <v>3186</v>
      </c>
      <c r="C268" s="4">
        <v>0</v>
      </c>
      <c r="D268" s="4" t="s">
        <v>3653</v>
      </c>
      <c r="E268" s="4" t="s">
        <v>1967</v>
      </c>
      <c r="F268" s="4" t="s">
        <v>32</v>
      </c>
      <c r="G268" s="4" t="s">
        <v>33</v>
      </c>
      <c r="H268" s="4">
        <v>1</v>
      </c>
      <c r="I268" s="4" t="s">
        <v>34</v>
      </c>
      <c r="J268" s="4" t="s">
        <v>35</v>
      </c>
      <c r="K268" s="4" t="s">
        <v>1968</v>
      </c>
      <c r="L268" s="4" t="s">
        <v>4473</v>
      </c>
      <c r="M268" s="4" t="s">
        <v>1841</v>
      </c>
      <c r="N268" s="4" t="s">
        <v>1947</v>
      </c>
      <c r="O268" s="4" t="s">
        <v>620</v>
      </c>
      <c r="P268" s="4" t="s">
        <v>4834</v>
      </c>
      <c r="Q268" s="4" t="s">
        <v>1948</v>
      </c>
      <c r="R268" s="4" t="s">
        <v>1844</v>
      </c>
      <c r="S268" s="4" t="s">
        <v>620</v>
      </c>
      <c r="T268" s="4">
        <v>1</v>
      </c>
      <c r="U268" s="4" t="s">
        <v>41</v>
      </c>
      <c r="V268" s="4" t="s">
        <v>78</v>
      </c>
      <c r="W268" s="4" t="s">
        <v>78</v>
      </c>
      <c r="X268" s="4">
        <v>268</v>
      </c>
      <c r="Y268" s="4">
        <v>5</v>
      </c>
      <c r="Z268" s="4">
        <v>10</v>
      </c>
      <c r="AA268" s="4">
        <v>677</v>
      </c>
    </row>
    <row r="269" spans="1:27" x14ac:dyDescent="0.2">
      <c r="A269" s="4">
        <v>427</v>
      </c>
      <c r="B269" s="4" t="s">
        <v>2936</v>
      </c>
      <c r="C269" s="4">
        <v>0</v>
      </c>
      <c r="D269" s="4" t="s">
        <v>3654</v>
      </c>
      <c r="E269" s="4" t="s">
        <v>1326</v>
      </c>
      <c r="F269" s="4" t="s">
        <v>32</v>
      </c>
      <c r="G269" s="4" t="s">
        <v>33</v>
      </c>
      <c r="H269" s="4">
        <v>2</v>
      </c>
      <c r="I269" s="4" t="s">
        <v>47</v>
      </c>
      <c r="J269" s="4" t="s">
        <v>48</v>
      </c>
      <c r="K269" s="4" t="s">
        <v>1327</v>
      </c>
      <c r="L269" s="4" t="s">
        <v>4361</v>
      </c>
      <c r="M269" s="4" t="s">
        <v>1105</v>
      </c>
      <c r="N269" s="4" t="s">
        <v>1105</v>
      </c>
      <c r="O269" s="4" t="s">
        <v>1328</v>
      </c>
      <c r="P269" s="4" t="s">
        <v>4610</v>
      </c>
      <c r="Q269" s="4" t="s">
        <v>1329</v>
      </c>
      <c r="R269" s="4" t="s">
        <v>1225</v>
      </c>
      <c r="S269" s="4" t="s">
        <v>1328</v>
      </c>
      <c r="T269" s="4">
        <v>1</v>
      </c>
      <c r="U269" s="4" t="s">
        <v>41</v>
      </c>
      <c r="V269" s="4" t="s">
        <v>78</v>
      </c>
      <c r="W269" s="4" t="s">
        <v>78</v>
      </c>
      <c r="X269" s="4">
        <v>665</v>
      </c>
      <c r="Y269" s="4">
        <v>11</v>
      </c>
      <c r="Z269" s="4">
        <v>20</v>
      </c>
      <c r="AA269" s="4">
        <v>427</v>
      </c>
    </row>
    <row r="270" spans="1:27" x14ac:dyDescent="0.2">
      <c r="A270" s="4">
        <v>398</v>
      </c>
      <c r="B270" s="4" t="s">
        <v>2907</v>
      </c>
      <c r="C270" s="4">
        <v>0</v>
      </c>
      <c r="D270" s="4" t="s">
        <v>3655</v>
      </c>
      <c r="E270" s="4" t="s">
        <v>1262</v>
      </c>
      <c r="F270" s="4" t="s">
        <v>32</v>
      </c>
      <c r="G270" s="4" t="s">
        <v>33</v>
      </c>
      <c r="H270" s="4">
        <v>1</v>
      </c>
      <c r="I270" s="4" t="s">
        <v>34</v>
      </c>
      <c r="J270" s="4" t="s">
        <v>35</v>
      </c>
      <c r="K270" s="4" t="s">
        <v>1263</v>
      </c>
      <c r="L270" s="4" t="s">
        <v>4474</v>
      </c>
      <c r="M270" s="4" t="s">
        <v>1105</v>
      </c>
      <c r="N270" s="4" t="s">
        <v>1105</v>
      </c>
      <c r="O270" s="4" t="s">
        <v>155</v>
      </c>
      <c r="P270" s="4" t="s">
        <v>4421</v>
      </c>
      <c r="Q270" s="4" t="s">
        <v>1261</v>
      </c>
      <c r="R270" s="4" t="s">
        <v>1225</v>
      </c>
      <c r="S270" s="4" t="s">
        <v>155</v>
      </c>
      <c r="T270" s="4">
        <v>1</v>
      </c>
      <c r="U270" s="4" t="s">
        <v>41</v>
      </c>
      <c r="V270" s="4" t="s">
        <v>78</v>
      </c>
      <c r="W270" s="4" t="s">
        <v>78</v>
      </c>
      <c r="X270" s="4">
        <v>1447</v>
      </c>
      <c r="Y270" s="4">
        <v>24</v>
      </c>
      <c r="Z270" s="4">
        <v>42</v>
      </c>
      <c r="AA270" s="4">
        <v>398</v>
      </c>
    </row>
    <row r="271" spans="1:27" x14ac:dyDescent="0.2">
      <c r="A271" s="4">
        <v>418</v>
      </c>
      <c r="B271" s="4" t="s">
        <v>2927</v>
      </c>
      <c r="C271" s="4">
        <v>0</v>
      </c>
      <c r="D271" s="4" t="s">
        <v>3656</v>
      </c>
      <c r="E271" s="4" t="s">
        <v>1307</v>
      </c>
      <c r="F271" s="4" t="s">
        <v>32</v>
      </c>
      <c r="G271" s="4" t="s">
        <v>33</v>
      </c>
      <c r="H271" s="4">
        <v>1</v>
      </c>
      <c r="I271" s="4" t="s">
        <v>34</v>
      </c>
      <c r="J271" s="4" t="s">
        <v>35</v>
      </c>
      <c r="K271" s="4" t="s">
        <v>1308</v>
      </c>
      <c r="L271" s="4" t="s">
        <v>4417</v>
      </c>
      <c r="M271" s="4" t="s">
        <v>1105</v>
      </c>
      <c r="N271" s="4" t="s">
        <v>1105</v>
      </c>
      <c r="O271" s="4" t="s">
        <v>1024</v>
      </c>
      <c r="P271" s="4" t="s">
        <v>4360</v>
      </c>
      <c r="Q271" s="4" t="s">
        <v>1288</v>
      </c>
      <c r="R271" s="4" t="s">
        <v>1225</v>
      </c>
      <c r="S271" s="4" t="s">
        <v>1024</v>
      </c>
      <c r="T271" s="4">
        <v>1</v>
      </c>
      <c r="U271" s="4" t="s">
        <v>41</v>
      </c>
      <c r="V271" s="4">
        <v>1</v>
      </c>
      <c r="W271" s="4">
        <v>2017</v>
      </c>
      <c r="X271" s="4">
        <v>755</v>
      </c>
      <c r="Y271" s="4">
        <v>14</v>
      </c>
      <c r="Z271" s="4">
        <v>25</v>
      </c>
      <c r="AA271" s="4">
        <v>418</v>
      </c>
    </row>
    <row r="272" spans="1:27" x14ac:dyDescent="0.2">
      <c r="A272" s="4">
        <v>167</v>
      </c>
      <c r="B272" s="4" t="s">
        <v>2676</v>
      </c>
      <c r="C272" s="4">
        <v>0</v>
      </c>
      <c r="D272" s="4" t="s">
        <v>3657</v>
      </c>
      <c r="E272" s="4" t="s">
        <v>593</v>
      </c>
      <c r="F272" s="4" t="s">
        <v>32</v>
      </c>
      <c r="G272" s="4" t="s">
        <v>33</v>
      </c>
      <c r="H272" s="4">
        <v>1</v>
      </c>
      <c r="I272" s="4" t="s">
        <v>34</v>
      </c>
      <c r="J272" s="4" t="s">
        <v>35</v>
      </c>
      <c r="K272" s="4" t="s">
        <v>594</v>
      </c>
      <c r="L272" s="4" t="s">
        <v>4281</v>
      </c>
      <c r="M272" s="4" t="s">
        <v>581</v>
      </c>
      <c r="N272" s="4" t="s">
        <v>581</v>
      </c>
      <c r="O272" s="4" t="s">
        <v>581</v>
      </c>
      <c r="P272" s="4" t="s">
        <v>4281</v>
      </c>
      <c r="Q272" s="4" t="s">
        <v>583</v>
      </c>
      <c r="R272" s="4" t="s">
        <v>583</v>
      </c>
      <c r="S272" s="4" t="s">
        <v>581</v>
      </c>
      <c r="T272" s="4">
        <v>1</v>
      </c>
      <c r="U272" s="4" t="s">
        <v>41</v>
      </c>
      <c r="V272" s="4" t="s">
        <v>78</v>
      </c>
      <c r="W272" s="4" t="s">
        <v>78</v>
      </c>
      <c r="X272" s="4">
        <v>735</v>
      </c>
      <c r="Y272" s="4">
        <v>12</v>
      </c>
      <c r="Z272" s="4">
        <v>23</v>
      </c>
      <c r="AA272" s="4">
        <v>167</v>
      </c>
    </row>
    <row r="273" spans="1:27" x14ac:dyDescent="0.2">
      <c r="A273" s="4">
        <v>354</v>
      </c>
      <c r="B273" s="4" t="s">
        <v>2863</v>
      </c>
      <c r="C273" s="4">
        <v>0</v>
      </c>
      <c r="D273" s="4" t="s">
        <v>3658</v>
      </c>
      <c r="E273" s="4" t="s">
        <v>1151</v>
      </c>
      <c r="F273" s="4" t="s">
        <v>32</v>
      </c>
      <c r="G273" s="4" t="s">
        <v>33</v>
      </c>
      <c r="H273" s="4">
        <v>1</v>
      </c>
      <c r="I273" s="4" t="s">
        <v>34</v>
      </c>
      <c r="J273" s="4" t="s">
        <v>35</v>
      </c>
      <c r="K273" s="4" t="s">
        <v>1152</v>
      </c>
      <c r="L273" s="4" t="s">
        <v>4475</v>
      </c>
      <c r="M273" s="4" t="s">
        <v>1105</v>
      </c>
      <c r="N273" s="4" t="s">
        <v>1120</v>
      </c>
      <c r="O273" s="4" t="s">
        <v>1153</v>
      </c>
      <c r="P273" s="4" t="s">
        <v>4805</v>
      </c>
      <c r="Q273" s="4" t="s">
        <v>1122</v>
      </c>
      <c r="R273" s="4" t="s">
        <v>1109</v>
      </c>
      <c r="S273" s="4" t="s">
        <v>1154</v>
      </c>
      <c r="T273" s="4">
        <v>1</v>
      </c>
      <c r="U273" s="4" t="s">
        <v>41</v>
      </c>
      <c r="V273" s="4" t="s">
        <v>78</v>
      </c>
      <c r="W273" s="4" t="s">
        <v>78</v>
      </c>
      <c r="X273" s="4">
        <v>389</v>
      </c>
      <c r="Y273" s="4">
        <v>16</v>
      </c>
      <c r="Z273" s="4">
        <v>16</v>
      </c>
      <c r="AA273" s="4">
        <v>354</v>
      </c>
    </row>
    <row r="274" spans="1:27" x14ac:dyDescent="0.2">
      <c r="A274" s="4">
        <v>545</v>
      </c>
      <c r="B274" s="4" t="s">
        <v>3054</v>
      </c>
      <c r="C274" s="4">
        <v>0</v>
      </c>
      <c r="D274" s="4" t="s">
        <v>3659</v>
      </c>
      <c r="E274" s="4" t="s">
        <v>1490</v>
      </c>
      <c r="F274" s="4" t="s">
        <v>32</v>
      </c>
      <c r="G274" s="4" t="s">
        <v>33</v>
      </c>
      <c r="H274" s="4">
        <v>1</v>
      </c>
      <c r="I274" s="4" t="s">
        <v>34</v>
      </c>
      <c r="J274" s="4" t="s">
        <v>35</v>
      </c>
      <c r="K274" s="4" t="s">
        <v>1638</v>
      </c>
      <c r="L274" s="4" t="s">
        <v>4338</v>
      </c>
      <c r="M274" s="4" t="s">
        <v>1490</v>
      </c>
      <c r="N274" s="4" t="s">
        <v>1502</v>
      </c>
      <c r="O274" s="4" t="s">
        <v>1517</v>
      </c>
      <c r="P274" s="4" t="s">
        <v>4826</v>
      </c>
      <c r="Q274" s="4" t="s">
        <v>1503</v>
      </c>
      <c r="R274" s="4" t="s">
        <v>1494</v>
      </c>
      <c r="S274" s="4" t="s">
        <v>1517</v>
      </c>
      <c r="T274" s="4">
        <v>1</v>
      </c>
      <c r="U274" s="4" t="s">
        <v>41</v>
      </c>
      <c r="V274" s="4" t="s">
        <v>78</v>
      </c>
      <c r="W274" s="4" t="s">
        <v>78</v>
      </c>
      <c r="X274" s="4">
        <v>612</v>
      </c>
      <c r="Y274" s="4">
        <v>10</v>
      </c>
      <c r="Z274" s="4">
        <v>23</v>
      </c>
      <c r="AA274" s="4">
        <v>545</v>
      </c>
    </row>
    <row r="275" spans="1:27" x14ac:dyDescent="0.2">
      <c r="A275" s="4">
        <v>826</v>
      </c>
      <c r="B275" s="4" t="s">
        <v>3335</v>
      </c>
      <c r="C275" s="4">
        <v>0</v>
      </c>
      <c r="D275" s="4" t="s">
        <v>3660</v>
      </c>
      <c r="E275" s="4" t="s">
        <v>2326</v>
      </c>
      <c r="F275" s="4" t="s">
        <v>32</v>
      </c>
      <c r="G275" s="4" t="s">
        <v>33</v>
      </c>
      <c r="H275" s="4">
        <v>1</v>
      </c>
      <c r="I275" s="4" t="s">
        <v>34</v>
      </c>
      <c r="J275" s="4" t="s">
        <v>35</v>
      </c>
      <c r="K275" s="4" t="s">
        <v>2327</v>
      </c>
      <c r="L275" s="4" t="s">
        <v>4476</v>
      </c>
      <c r="M275" s="4" t="s">
        <v>967</v>
      </c>
      <c r="N275" s="4" t="s">
        <v>2328</v>
      </c>
      <c r="O275" s="4" t="s">
        <v>278</v>
      </c>
      <c r="P275" s="4" t="s">
        <v>4817</v>
      </c>
      <c r="Q275" s="4" t="s">
        <v>2329</v>
      </c>
      <c r="R275" s="4" t="s">
        <v>2272</v>
      </c>
      <c r="S275" s="4" t="s">
        <v>278</v>
      </c>
      <c r="T275" s="4">
        <v>1</v>
      </c>
      <c r="U275" s="4" t="s">
        <v>41</v>
      </c>
      <c r="V275" s="4" t="s">
        <v>78</v>
      </c>
      <c r="W275" s="4" t="s">
        <v>78</v>
      </c>
      <c r="X275" s="4">
        <v>109</v>
      </c>
      <c r="Y275" s="4">
        <v>1</v>
      </c>
      <c r="Z275" s="4">
        <v>5</v>
      </c>
      <c r="AA275" s="4">
        <v>826</v>
      </c>
    </row>
    <row r="276" spans="1:27" x14ac:dyDescent="0.2">
      <c r="A276" s="4">
        <v>820</v>
      </c>
      <c r="B276" s="4" t="s">
        <v>3329</v>
      </c>
      <c r="C276" s="4">
        <v>0</v>
      </c>
      <c r="D276" s="4" t="s">
        <v>3661</v>
      </c>
      <c r="E276" s="4" t="s">
        <v>2310</v>
      </c>
      <c r="F276" s="4" t="s">
        <v>32</v>
      </c>
      <c r="G276" s="4" t="s">
        <v>33</v>
      </c>
      <c r="H276" s="4">
        <v>1</v>
      </c>
      <c r="I276" s="4" t="s">
        <v>34</v>
      </c>
      <c r="J276" s="4" t="s">
        <v>35</v>
      </c>
      <c r="K276" s="4" t="s">
        <v>2311</v>
      </c>
      <c r="L276" s="4" t="s">
        <v>4477</v>
      </c>
      <c r="M276" s="4" t="s">
        <v>967</v>
      </c>
      <c r="N276" s="4" t="s">
        <v>2280</v>
      </c>
      <c r="O276" s="4" t="s">
        <v>2312</v>
      </c>
      <c r="P276" s="4" t="s">
        <v>4814</v>
      </c>
      <c r="Q276" s="4" t="s">
        <v>2282</v>
      </c>
      <c r="R276" s="4" t="s">
        <v>2272</v>
      </c>
      <c r="S276" s="4" t="s">
        <v>2312</v>
      </c>
      <c r="T276" s="4">
        <v>1</v>
      </c>
      <c r="U276" s="4" t="s">
        <v>41</v>
      </c>
      <c r="V276" s="4" t="s">
        <v>78</v>
      </c>
      <c r="W276" s="4" t="s">
        <v>78</v>
      </c>
      <c r="X276" s="4">
        <v>143</v>
      </c>
      <c r="Y276" s="4">
        <v>2</v>
      </c>
      <c r="Z276" s="4">
        <v>5</v>
      </c>
      <c r="AA276" s="4">
        <v>820</v>
      </c>
    </row>
    <row r="277" spans="1:27" x14ac:dyDescent="0.2">
      <c r="A277" s="4">
        <v>786</v>
      </c>
      <c r="B277" s="4" t="s">
        <v>3295</v>
      </c>
      <c r="C277" s="4">
        <v>0</v>
      </c>
      <c r="D277" s="4" t="s">
        <v>3662</v>
      </c>
      <c r="E277" s="4" t="s">
        <v>2218</v>
      </c>
      <c r="F277" s="4" t="s">
        <v>32</v>
      </c>
      <c r="G277" s="4" t="s">
        <v>33</v>
      </c>
      <c r="H277" s="4">
        <v>1</v>
      </c>
      <c r="I277" s="4" t="s">
        <v>34</v>
      </c>
      <c r="J277" s="4" t="s">
        <v>35</v>
      </c>
      <c r="K277" s="4" t="s">
        <v>2219</v>
      </c>
      <c r="L277" s="4" t="s">
        <v>4478</v>
      </c>
      <c r="M277" s="4" t="s">
        <v>1977</v>
      </c>
      <c r="N277" s="4" t="s">
        <v>2007</v>
      </c>
      <c r="O277" s="4" t="s">
        <v>2209</v>
      </c>
      <c r="P277" s="4" t="s">
        <v>4799</v>
      </c>
      <c r="Q277" s="4" t="s">
        <v>2197</v>
      </c>
      <c r="R277" s="4" t="s">
        <v>1979</v>
      </c>
      <c r="S277" s="4" t="s">
        <v>2209</v>
      </c>
      <c r="T277" s="4">
        <v>1</v>
      </c>
      <c r="U277" s="4" t="s">
        <v>41</v>
      </c>
      <c r="V277" s="4">
        <v>1</v>
      </c>
      <c r="W277" s="4">
        <v>2015</v>
      </c>
      <c r="X277" s="4">
        <v>179</v>
      </c>
      <c r="Y277" s="4">
        <v>8</v>
      </c>
      <c r="Z277" s="4">
        <v>11</v>
      </c>
      <c r="AA277" s="4">
        <v>786</v>
      </c>
    </row>
    <row r="278" spans="1:27" x14ac:dyDescent="0.2">
      <c r="A278" s="4">
        <v>290</v>
      </c>
      <c r="B278" s="4" t="s">
        <v>2799</v>
      </c>
      <c r="C278" s="4">
        <v>0</v>
      </c>
      <c r="D278" s="4" t="s">
        <v>3663</v>
      </c>
      <c r="E278" s="4" t="s">
        <v>31</v>
      </c>
      <c r="F278" s="4" t="s">
        <v>32</v>
      </c>
      <c r="G278" s="4" t="s">
        <v>33</v>
      </c>
      <c r="H278" s="4">
        <v>1</v>
      </c>
      <c r="I278" s="4" t="s">
        <v>34</v>
      </c>
      <c r="J278" s="4" t="s">
        <v>35</v>
      </c>
      <c r="K278" s="4" t="s">
        <v>955</v>
      </c>
      <c r="L278" s="4" t="s">
        <v>4479</v>
      </c>
      <c r="M278" s="4" t="s">
        <v>902</v>
      </c>
      <c r="N278" s="4" t="s">
        <v>951</v>
      </c>
      <c r="O278" s="4" t="s">
        <v>956</v>
      </c>
      <c r="P278" s="4" t="s">
        <v>4850</v>
      </c>
      <c r="Q278" s="4" t="s">
        <v>953</v>
      </c>
      <c r="R278" s="4" t="s">
        <v>906</v>
      </c>
      <c r="S278" s="4" t="s">
        <v>957</v>
      </c>
      <c r="T278" s="4">
        <v>1</v>
      </c>
      <c r="U278" s="4" t="s">
        <v>41</v>
      </c>
      <c r="V278" s="4">
        <v>1</v>
      </c>
      <c r="W278" s="4">
        <v>2016</v>
      </c>
      <c r="X278" s="4">
        <v>88</v>
      </c>
      <c r="Y278" s="4">
        <v>4</v>
      </c>
      <c r="Z278" s="4">
        <v>6</v>
      </c>
      <c r="AA278" s="4">
        <v>290</v>
      </c>
    </row>
    <row r="279" spans="1:27" x14ac:dyDescent="0.2">
      <c r="A279" s="4">
        <v>853</v>
      </c>
      <c r="B279" s="4" t="s">
        <v>3362</v>
      </c>
      <c r="C279" s="4">
        <v>0</v>
      </c>
      <c r="D279" s="4" t="s">
        <v>3664</v>
      </c>
      <c r="E279" s="4" t="s">
        <v>2411</v>
      </c>
      <c r="F279" s="4" t="s">
        <v>32</v>
      </c>
      <c r="G279" s="4" t="s">
        <v>33</v>
      </c>
      <c r="H279" s="4">
        <v>1</v>
      </c>
      <c r="I279" s="4" t="s">
        <v>34</v>
      </c>
      <c r="J279" s="4" t="s">
        <v>35</v>
      </c>
      <c r="K279" s="4" t="s">
        <v>2412</v>
      </c>
      <c r="L279" s="4" t="s">
        <v>4480</v>
      </c>
      <c r="M279" s="4" t="s">
        <v>967</v>
      </c>
      <c r="N279" s="4" t="s">
        <v>2396</v>
      </c>
      <c r="O279" s="4" t="s">
        <v>967</v>
      </c>
      <c r="P279" s="4" t="s">
        <v>4815</v>
      </c>
      <c r="Q279" s="4" t="s">
        <v>2398</v>
      </c>
      <c r="R279" s="4" t="s">
        <v>2272</v>
      </c>
      <c r="S279" s="4" t="s">
        <v>2408</v>
      </c>
      <c r="T279" s="4">
        <v>1</v>
      </c>
      <c r="U279" s="4" t="s">
        <v>41</v>
      </c>
      <c r="V279" s="4"/>
      <c r="W279" s="4"/>
      <c r="X279" s="4">
        <v>212</v>
      </c>
      <c r="Y279" s="4"/>
      <c r="Z279" s="4">
        <v>10</v>
      </c>
      <c r="AA279" s="4">
        <v>853</v>
      </c>
    </row>
    <row r="280" spans="1:27" x14ac:dyDescent="0.2">
      <c r="A280" s="4">
        <v>500</v>
      </c>
      <c r="B280" s="4" t="s">
        <v>3009</v>
      </c>
      <c r="C280" s="4">
        <v>0</v>
      </c>
      <c r="D280" s="4" t="s">
        <v>3665</v>
      </c>
      <c r="E280" s="4" t="s">
        <v>646</v>
      </c>
      <c r="F280" s="4" t="s">
        <v>32</v>
      </c>
      <c r="G280" s="4" t="s">
        <v>33</v>
      </c>
      <c r="H280" s="4">
        <v>1</v>
      </c>
      <c r="I280" s="4" t="s">
        <v>34</v>
      </c>
      <c r="J280" s="4" t="s">
        <v>35</v>
      </c>
      <c r="K280" s="4" t="s">
        <v>1520</v>
      </c>
      <c r="L280" s="4" t="s">
        <v>4481</v>
      </c>
      <c r="M280" s="4" t="s">
        <v>1490</v>
      </c>
      <c r="N280" s="4" t="s">
        <v>1521</v>
      </c>
      <c r="O280" s="4" t="s">
        <v>1522</v>
      </c>
      <c r="P280" s="4" t="s">
        <v>4875</v>
      </c>
      <c r="Q280" s="4" t="s">
        <v>1523</v>
      </c>
      <c r="R280" s="4" t="s">
        <v>1494</v>
      </c>
      <c r="S280" s="4" t="s">
        <v>1524</v>
      </c>
      <c r="T280" s="4">
        <v>1</v>
      </c>
      <c r="U280" s="4" t="s">
        <v>41</v>
      </c>
      <c r="V280" s="4" t="s">
        <v>78</v>
      </c>
      <c r="W280" s="4" t="s">
        <v>78</v>
      </c>
      <c r="X280" s="4">
        <v>126</v>
      </c>
      <c r="Y280" s="4">
        <v>1</v>
      </c>
      <c r="Z280" s="4">
        <v>7</v>
      </c>
      <c r="AA280" s="4">
        <v>500</v>
      </c>
    </row>
    <row r="281" spans="1:27" x14ac:dyDescent="0.2">
      <c r="A281" s="4">
        <v>330</v>
      </c>
      <c r="B281" s="4" t="s">
        <v>2839</v>
      </c>
      <c r="C281" s="4">
        <v>0</v>
      </c>
      <c r="D281" s="4" t="s">
        <v>3666</v>
      </c>
      <c r="E281" s="4" t="s">
        <v>564</v>
      </c>
      <c r="F281" s="4" t="s">
        <v>32</v>
      </c>
      <c r="G281" s="4" t="s">
        <v>33</v>
      </c>
      <c r="H281" s="4">
        <v>1</v>
      </c>
      <c r="I281" s="4" t="s">
        <v>34</v>
      </c>
      <c r="J281" s="4" t="s">
        <v>35</v>
      </c>
      <c r="K281" s="4" t="s">
        <v>1070</v>
      </c>
      <c r="L281" s="4" t="s">
        <v>4482</v>
      </c>
      <c r="M281" s="4" t="s">
        <v>128</v>
      </c>
      <c r="N281" s="4" t="s">
        <v>1071</v>
      </c>
      <c r="O281" s="4" t="s">
        <v>1071</v>
      </c>
      <c r="P281" s="4" t="s">
        <v>4876</v>
      </c>
      <c r="Q281" s="4" t="s">
        <v>1072</v>
      </c>
      <c r="R281" s="4" t="s">
        <v>1045</v>
      </c>
      <c r="S281" s="4" t="s">
        <v>1071</v>
      </c>
      <c r="T281" s="4">
        <v>1</v>
      </c>
      <c r="U281" s="4" t="s">
        <v>41</v>
      </c>
      <c r="V281" s="4">
        <v>1</v>
      </c>
      <c r="W281" s="4">
        <v>2016</v>
      </c>
      <c r="X281" s="4">
        <v>600</v>
      </c>
      <c r="Y281" s="4">
        <v>13</v>
      </c>
      <c r="Z281" s="4">
        <v>40</v>
      </c>
      <c r="AA281" s="4">
        <v>330</v>
      </c>
    </row>
    <row r="282" spans="1:27" x14ac:dyDescent="0.2">
      <c r="A282" s="4">
        <v>48</v>
      </c>
      <c r="B282" s="4" t="s">
        <v>2557</v>
      </c>
      <c r="C282" s="4">
        <v>0</v>
      </c>
      <c r="D282" s="4" t="s">
        <v>3667</v>
      </c>
      <c r="E282" s="4" t="s">
        <v>200</v>
      </c>
      <c r="F282" s="4" t="s">
        <v>32</v>
      </c>
      <c r="G282" s="4" t="s">
        <v>33</v>
      </c>
      <c r="H282" s="4">
        <v>1</v>
      </c>
      <c r="I282" s="4" t="s">
        <v>34</v>
      </c>
      <c r="J282" s="4" t="s">
        <v>35</v>
      </c>
      <c r="K282" s="4" t="s">
        <v>201</v>
      </c>
      <c r="L282" s="4" t="s">
        <v>4483</v>
      </c>
      <c r="M282" s="4" t="s">
        <v>109</v>
      </c>
      <c r="N282" s="4" t="s">
        <v>116</v>
      </c>
      <c r="O282" s="4" t="s">
        <v>202</v>
      </c>
      <c r="P282" s="4" t="s">
        <v>4841</v>
      </c>
      <c r="Q282" s="4" t="s">
        <v>118</v>
      </c>
      <c r="R282" s="4" t="s">
        <v>113</v>
      </c>
      <c r="S282" s="4" t="s">
        <v>202</v>
      </c>
      <c r="T282" s="4">
        <v>1</v>
      </c>
      <c r="U282" s="4" t="s">
        <v>41</v>
      </c>
      <c r="V282" s="4" t="s">
        <v>78</v>
      </c>
      <c r="W282" s="4" t="s">
        <v>78</v>
      </c>
      <c r="X282" s="4">
        <v>378</v>
      </c>
      <c r="Y282" s="4">
        <v>7</v>
      </c>
      <c r="Z282" s="4">
        <v>14</v>
      </c>
      <c r="AA282" s="4">
        <v>48</v>
      </c>
    </row>
    <row r="283" spans="1:27" x14ac:dyDescent="0.2">
      <c r="A283" s="4">
        <v>29</v>
      </c>
      <c r="B283" s="4" t="s">
        <v>2538</v>
      </c>
      <c r="C283" s="4">
        <v>0</v>
      </c>
      <c r="D283" s="4" t="s">
        <v>3668</v>
      </c>
      <c r="E283" s="4" t="s">
        <v>133</v>
      </c>
      <c r="F283" s="4" t="s">
        <v>32</v>
      </c>
      <c r="G283" s="4" t="s">
        <v>33</v>
      </c>
      <c r="H283" s="4">
        <v>1</v>
      </c>
      <c r="I283" s="4" t="s">
        <v>34</v>
      </c>
      <c r="J283" s="4" t="s">
        <v>35</v>
      </c>
      <c r="K283" s="4" t="s">
        <v>134</v>
      </c>
      <c r="L283" s="4" t="s">
        <v>4377</v>
      </c>
      <c r="M283" s="4" t="s">
        <v>109</v>
      </c>
      <c r="N283" s="4" t="s">
        <v>116</v>
      </c>
      <c r="O283" s="4" t="s">
        <v>121</v>
      </c>
      <c r="P283" s="4" t="s">
        <v>4841</v>
      </c>
      <c r="Q283" s="4" t="s">
        <v>118</v>
      </c>
      <c r="R283" s="4" t="s">
        <v>113</v>
      </c>
      <c r="S283" s="4" t="s">
        <v>135</v>
      </c>
      <c r="T283" s="4">
        <v>1</v>
      </c>
      <c r="U283" s="4" t="s">
        <v>41</v>
      </c>
      <c r="V283" s="4" t="s">
        <v>78</v>
      </c>
      <c r="W283" s="4" t="s">
        <v>78</v>
      </c>
      <c r="X283" s="4">
        <v>273</v>
      </c>
      <c r="Y283" s="4">
        <v>7</v>
      </c>
      <c r="Z283" s="4">
        <v>11</v>
      </c>
      <c r="AA283" s="4">
        <v>29</v>
      </c>
    </row>
    <row r="284" spans="1:27" x14ac:dyDescent="0.2">
      <c r="A284" s="4">
        <v>325</v>
      </c>
      <c r="B284" s="4" t="s">
        <v>2834</v>
      </c>
      <c r="C284" s="4">
        <v>0</v>
      </c>
      <c r="D284" s="4" t="s">
        <v>3669</v>
      </c>
      <c r="E284" s="4" t="s">
        <v>1057</v>
      </c>
      <c r="F284" s="4" t="s">
        <v>32</v>
      </c>
      <c r="G284" s="4" t="s">
        <v>33</v>
      </c>
      <c r="H284" s="4">
        <v>1</v>
      </c>
      <c r="I284" s="4" t="s">
        <v>34</v>
      </c>
      <c r="J284" s="4" t="s">
        <v>35</v>
      </c>
      <c r="K284" s="4" t="s">
        <v>1058</v>
      </c>
      <c r="L284" s="4" t="s">
        <v>4484</v>
      </c>
      <c r="M284" s="4" t="s">
        <v>128</v>
      </c>
      <c r="N284" s="4" t="s">
        <v>1042</v>
      </c>
      <c r="O284" s="4" t="s">
        <v>1059</v>
      </c>
      <c r="P284" s="4" t="s">
        <v>4877</v>
      </c>
      <c r="Q284" s="4" t="s">
        <v>1050</v>
      </c>
      <c r="R284" s="4" t="s">
        <v>1045</v>
      </c>
      <c r="S284" s="4" t="s">
        <v>1059</v>
      </c>
      <c r="T284" s="4">
        <v>1</v>
      </c>
      <c r="U284" s="4" t="s">
        <v>41</v>
      </c>
      <c r="V284" s="4" t="s">
        <v>78</v>
      </c>
      <c r="W284" s="4" t="s">
        <v>78</v>
      </c>
      <c r="X284" s="4">
        <v>995</v>
      </c>
      <c r="Y284" s="4">
        <v>20</v>
      </c>
      <c r="Z284" s="4">
        <v>30</v>
      </c>
      <c r="AA284" s="4">
        <v>325</v>
      </c>
    </row>
    <row r="285" spans="1:27" x14ac:dyDescent="0.2">
      <c r="A285" s="4">
        <v>28</v>
      </c>
      <c r="B285" s="4" t="s">
        <v>2537</v>
      </c>
      <c r="C285" s="4">
        <v>0</v>
      </c>
      <c r="D285" s="4" t="s">
        <v>3670</v>
      </c>
      <c r="E285" s="4" t="s">
        <v>130</v>
      </c>
      <c r="F285" s="4" t="s">
        <v>32</v>
      </c>
      <c r="G285" s="4" t="s">
        <v>33</v>
      </c>
      <c r="H285" s="4">
        <v>1</v>
      </c>
      <c r="I285" s="4" t="s">
        <v>34</v>
      </c>
      <c r="J285" s="4" t="s">
        <v>35</v>
      </c>
      <c r="K285" s="4" t="s">
        <v>131</v>
      </c>
      <c r="L285" s="4" t="s">
        <v>4377</v>
      </c>
      <c r="M285" s="4" t="s">
        <v>109</v>
      </c>
      <c r="N285" s="4" t="s">
        <v>116</v>
      </c>
      <c r="O285" s="4" t="s">
        <v>121</v>
      </c>
      <c r="P285" s="4" t="s">
        <v>4841</v>
      </c>
      <c r="Q285" s="4" t="s">
        <v>118</v>
      </c>
      <c r="R285" s="4" t="s">
        <v>113</v>
      </c>
      <c r="S285" s="4" t="s">
        <v>132</v>
      </c>
      <c r="T285" s="4">
        <v>1</v>
      </c>
      <c r="U285" s="4" t="s">
        <v>41</v>
      </c>
      <c r="V285" s="4" t="s">
        <v>78</v>
      </c>
      <c r="W285" s="4" t="s">
        <v>78</v>
      </c>
      <c r="X285" s="4">
        <v>167</v>
      </c>
      <c r="Y285" s="4">
        <v>4</v>
      </c>
      <c r="Z285" s="4">
        <v>8</v>
      </c>
      <c r="AA285" s="4">
        <v>28</v>
      </c>
    </row>
    <row r="286" spans="1:27" x14ac:dyDescent="0.2">
      <c r="A286" s="4">
        <v>24</v>
      </c>
      <c r="B286" s="4" t="s">
        <v>2533</v>
      </c>
      <c r="C286" s="4">
        <v>0</v>
      </c>
      <c r="D286" s="4" t="s">
        <v>3671</v>
      </c>
      <c r="E286" s="4" t="s">
        <v>119</v>
      </c>
      <c r="F286" s="4" t="s">
        <v>32</v>
      </c>
      <c r="G286" s="4" t="s">
        <v>33</v>
      </c>
      <c r="H286" s="4">
        <v>1</v>
      </c>
      <c r="I286" s="4" t="s">
        <v>34</v>
      </c>
      <c r="J286" s="4" t="s">
        <v>35</v>
      </c>
      <c r="K286" s="4" t="s">
        <v>120</v>
      </c>
      <c r="L286" s="4" t="s">
        <v>4377</v>
      </c>
      <c r="M286" s="4" t="s">
        <v>109</v>
      </c>
      <c r="N286" s="4" t="s">
        <v>116</v>
      </c>
      <c r="O286" s="4" t="s">
        <v>121</v>
      </c>
      <c r="P286" s="4" t="s">
        <v>4841</v>
      </c>
      <c r="Q286" s="4" t="s">
        <v>118</v>
      </c>
      <c r="R286" s="4" t="s">
        <v>113</v>
      </c>
      <c r="S286" s="4" t="s">
        <v>122</v>
      </c>
      <c r="T286" s="4">
        <v>1</v>
      </c>
      <c r="U286" s="4" t="s">
        <v>41</v>
      </c>
      <c r="V286" s="4" t="s">
        <v>78</v>
      </c>
      <c r="W286" s="4" t="s">
        <v>78</v>
      </c>
      <c r="X286" s="4">
        <v>264</v>
      </c>
      <c r="Y286" s="4">
        <v>9</v>
      </c>
      <c r="Z286" s="4">
        <v>14</v>
      </c>
      <c r="AA286" s="4">
        <v>24</v>
      </c>
    </row>
    <row r="287" spans="1:27" x14ac:dyDescent="0.2">
      <c r="A287" s="4">
        <v>331</v>
      </c>
      <c r="B287" s="4" t="s">
        <v>2840</v>
      </c>
      <c r="C287" s="4">
        <v>0</v>
      </c>
      <c r="D287" s="4" t="s">
        <v>3672</v>
      </c>
      <c r="E287" s="4" t="s">
        <v>458</v>
      </c>
      <c r="F287" s="4" t="s">
        <v>32</v>
      </c>
      <c r="G287" s="4" t="s">
        <v>33</v>
      </c>
      <c r="H287" s="4">
        <v>1</v>
      </c>
      <c r="I287" s="4" t="s">
        <v>34</v>
      </c>
      <c r="J287" s="4" t="s">
        <v>35</v>
      </c>
      <c r="K287" s="4" t="s">
        <v>1073</v>
      </c>
      <c r="L287" s="4" t="s">
        <v>4404</v>
      </c>
      <c r="M287" s="4" t="s">
        <v>128</v>
      </c>
      <c r="N287" s="4" t="s">
        <v>1074</v>
      </c>
      <c r="O287" s="4" t="s">
        <v>1074</v>
      </c>
      <c r="P287" s="4" t="s">
        <v>4857</v>
      </c>
      <c r="Q287" s="4" t="s">
        <v>1075</v>
      </c>
      <c r="R287" s="4" t="s">
        <v>1045</v>
      </c>
      <c r="S287" s="4" t="s">
        <v>1073</v>
      </c>
      <c r="T287" s="4">
        <v>2</v>
      </c>
      <c r="U287" s="4" t="s">
        <v>77</v>
      </c>
      <c r="V287" s="4" t="s">
        <v>78</v>
      </c>
      <c r="W287" s="4" t="s">
        <v>78</v>
      </c>
      <c r="X287" s="4">
        <v>96</v>
      </c>
      <c r="Y287" s="4">
        <v>2</v>
      </c>
      <c r="Z287" s="4">
        <v>5</v>
      </c>
      <c r="AA287" s="4">
        <v>331</v>
      </c>
    </row>
    <row r="288" spans="1:27" x14ac:dyDescent="0.2">
      <c r="A288" s="4">
        <v>327</v>
      </c>
      <c r="B288" s="4" t="s">
        <v>2836</v>
      </c>
      <c r="C288" s="4">
        <v>0</v>
      </c>
      <c r="D288" s="4" t="s">
        <v>3673</v>
      </c>
      <c r="E288" s="4" t="s">
        <v>1062</v>
      </c>
      <c r="F288" s="4" t="s">
        <v>32</v>
      </c>
      <c r="G288" s="4" t="s">
        <v>33</v>
      </c>
      <c r="H288" s="4">
        <v>1</v>
      </c>
      <c r="I288" s="4" t="s">
        <v>34</v>
      </c>
      <c r="J288" s="4" t="s">
        <v>35</v>
      </c>
      <c r="K288" s="4" t="s">
        <v>1063</v>
      </c>
      <c r="L288" s="4" t="s">
        <v>4485</v>
      </c>
      <c r="M288" s="4" t="s">
        <v>128</v>
      </c>
      <c r="N288" s="4" t="s">
        <v>1042</v>
      </c>
      <c r="O288" s="4" t="s">
        <v>1049</v>
      </c>
      <c r="P288" s="4" t="s">
        <v>4877</v>
      </c>
      <c r="Q288" s="4" t="s">
        <v>1050</v>
      </c>
      <c r="R288" s="4" t="s">
        <v>1045</v>
      </c>
      <c r="S288" s="4" t="s">
        <v>1049</v>
      </c>
      <c r="T288" s="4">
        <v>1</v>
      </c>
      <c r="U288" s="4" t="s">
        <v>41</v>
      </c>
      <c r="V288" s="4" t="s">
        <v>78</v>
      </c>
      <c r="W288" s="4" t="s">
        <v>78</v>
      </c>
      <c r="X288" s="4">
        <v>872</v>
      </c>
      <c r="Y288" s="4">
        <v>19</v>
      </c>
      <c r="Z288" s="4">
        <v>29</v>
      </c>
      <c r="AA288" s="4">
        <v>327</v>
      </c>
    </row>
    <row r="289" spans="1:27" x14ac:dyDescent="0.2">
      <c r="A289" s="4">
        <v>326</v>
      </c>
      <c r="B289" s="4" t="s">
        <v>2835</v>
      </c>
      <c r="C289" s="4">
        <v>0</v>
      </c>
      <c r="D289" s="4" t="s">
        <v>3674</v>
      </c>
      <c r="E289" s="4" t="s">
        <v>1060</v>
      </c>
      <c r="F289" s="4" t="s">
        <v>32</v>
      </c>
      <c r="G289" s="4" t="s">
        <v>33</v>
      </c>
      <c r="H289" s="4">
        <v>1</v>
      </c>
      <c r="I289" s="4" t="s">
        <v>34</v>
      </c>
      <c r="J289" s="4" t="s">
        <v>35</v>
      </c>
      <c r="K289" s="4" t="s">
        <v>1061</v>
      </c>
      <c r="L289" s="4" t="s">
        <v>4485</v>
      </c>
      <c r="M289" s="4" t="s">
        <v>128</v>
      </c>
      <c r="N289" s="4" t="s">
        <v>1042</v>
      </c>
      <c r="O289" s="4" t="s">
        <v>1049</v>
      </c>
      <c r="P289" s="4" t="s">
        <v>4877</v>
      </c>
      <c r="Q289" s="4" t="s">
        <v>1050</v>
      </c>
      <c r="R289" s="4" t="s">
        <v>1045</v>
      </c>
      <c r="S289" s="4" t="s">
        <v>1049</v>
      </c>
      <c r="T289" s="4">
        <v>1</v>
      </c>
      <c r="U289" s="4" t="s">
        <v>41</v>
      </c>
      <c r="V289" s="4" t="s">
        <v>78</v>
      </c>
      <c r="W289" s="4" t="s">
        <v>78</v>
      </c>
      <c r="X289" s="4">
        <v>762</v>
      </c>
      <c r="Y289" s="4">
        <v>15</v>
      </c>
      <c r="Z289" s="4">
        <v>25</v>
      </c>
      <c r="AA289" s="4">
        <v>326</v>
      </c>
    </row>
    <row r="290" spans="1:27" x14ac:dyDescent="0.2">
      <c r="A290" s="4">
        <v>817</v>
      </c>
      <c r="B290" s="4" t="s">
        <v>3326</v>
      </c>
      <c r="C290" s="4">
        <v>0</v>
      </c>
      <c r="D290" s="4" t="s">
        <v>3675</v>
      </c>
      <c r="E290" s="4" t="s">
        <v>2301</v>
      </c>
      <c r="F290" s="4" t="s">
        <v>32</v>
      </c>
      <c r="G290" s="4" t="s">
        <v>33</v>
      </c>
      <c r="H290" s="4">
        <v>1</v>
      </c>
      <c r="I290" s="4" t="s">
        <v>34</v>
      </c>
      <c r="J290" s="4" t="s">
        <v>35</v>
      </c>
      <c r="K290" s="4" t="s">
        <v>2302</v>
      </c>
      <c r="L290" s="4" t="s">
        <v>4486</v>
      </c>
      <c r="M290" s="4" t="s">
        <v>967</v>
      </c>
      <c r="N290" s="4" t="s">
        <v>2280</v>
      </c>
      <c r="O290" s="4" t="s">
        <v>2287</v>
      </c>
      <c r="P290" s="4" t="s">
        <v>4814</v>
      </c>
      <c r="Q290" s="4" t="s">
        <v>2282</v>
      </c>
      <c r="R290" s="4" t="s">
        <v>2272</v>
      </c>
      <c r="S290" s="4" t="s">
        <v>2287</v>
      </c>
      <c r="T290" s="4">
        <v>1</v>
      </c>
      <c r="U290" s="4" t="s">
        <v>41</v>
      </c>
      <c r="V290" s="4">
        <v>1</v>
      </c>
      <c r="W290" s="4">
        <v>2015</v>
      </c>
      <c r="X290" s="4">
        <v>296</v>
      </c>
      <c r="Y290" s="4">
        <v>4</v>
      </c>
      <c r="Z290" s="4">
        <v>13</v>
      </c>
      <c r="AA290" s="4">
        <v>817</v>
      </c>
    </row>
    <row r="291" spans="1:27" x14ac:dyDescent="0.2">
      <c r="A291" s="4">
        <v>839</v>
      </c>
      <c r="B291" s="4" t="s">
        <v>3348</v>
      </c>
      <c r="C291" s="4">
        <v>0</v>
      </c>
      <c r="D291" s="4" t="s">
        <v>3676</v>
      </c>
      <c r="E291" s="4" t="s">
        <v>2368</v>
      </c>
      <c r="F291" s="4" t="s">
        <v>32</v>
      </c>
      <c r="G291" s="4" t="s">
        <v>33</v>
      </c>
      <c r="H291" s="4">
        <v>1</v>
      </c>
      <c r="I291" s="4" t="s">
        <v>34</v>
      </c>
      <c r="J291" s="4" t="s">
        <v>35</v>
      </c>
      <c r="K291" s="4" t="s">
        <v>2369</v>
      </c>
      <c r="L291" s="4" t="s">
        <v>4487</v>
      </c>
      <c r="M291" s="4" t="s">
        <v>967</v>
      </c>
      <c r="N291" s="4" t="s">
        <v>967</v>
      </c>
      <c r="O291" s="4" t="s">
        <v>2370</v>
      </c>
      <c r="P291" s="4" t="s">
        <v>4878</v>
      </c>
      <c r="Q291" s="4" t="s">
        <v>2362</v>
      </c>
      <c r="R291" s="4" t="s">
        <v>2272</v>
      </c>
      <c r="S291" s="4" t="s">
        <v>2370</v>
      </c>
      <c r="T291" s="4">
        <v>1</v>
      </c>
      <c r="U291" s="4" t="s">
        <v>41</v>
      </c>
      <c r="V291" s="4">
        <v>1</v>
      </c>
      <c r="W291" s="4">
        <v>2016</v>
      </c>
      <c r="X291" s="4">
        <v>182</v>
      </c>
      <c r="Y291" s="4">
        <v>3</v>
      </c>
      <c r="Z291" s="4">
        <v>10</v>
      </c>
      <c r="AA291" s="4">
        <v>839</v>
      </c>
    </row>
    <row r="292" spans="1:27" x14ac:dyDescent="0.2">
      <c r="A292" s="4">
        <v>831</v>
      </c>
      <c r="B292" s="4" t="s">
        <v>3340</v>
      </c>
      <c r="C292" s="4">
        <v>0</v>
      </c>
      <c r="D292" s="4" t="s">
        <v>3677</v>
      </c>
      <c r="E292" s="4" t="s">
        <v>2341</v>
      </c>
      <c r="F292" s="4" t="s">
        <v>32</v>
      </c>
      <c r="G292" s="4" t="s">
        <v>33</v>
      </c>
      <c r="H292" s="4">
        <v>1</v>
      </c>
      <c r="I292" s="4" t="s">
        <v>34</v>
      </c>
      <c r="J292" s="4" t="s">
        <v>35</v>
      </c>
      <c r="K292" s="4" t="s">
        <v>2342</v>
      </c>
      <c r="L292" s="4" t="s">
        <v>4488</v>
      </c>
      <c r="M292" s="4" t="s">
        <v>967</v>
      </c>
      <c r="N292" s="4" t="s">
        <v>2328</v>
      </c>
      <c r="O292" s="4" t="s">
        <v>2343</v>
      </c>
      <c r="P292" s="4" t="s">
        <v>4817</v>
      </c>
      <c r="Q292" s="4" t="s">
        <v>2329</v>
      </c>
      <c r="R292" s="4" t="s">
        <v>2272</v>
      </c>
      <c r="S292" s="4" t="s">
        <v>2343</v>
      </c>
      <c r="T292" s="4">
        <v>1</v>
      </c>
      <c r="U292" s="4" t="s">
        <v>41</v>
      </c>
      <c r="V292" s="4" t="s">
        <v>78</v>
      </c>
      <c r="W292" s="4" t="s">
        <v>78</v>
      </c>
      <c r="X292" s="4">
        <v>281</v>
      </c>
      <c r="Y292" s="4">
        <v>2</v>
      </c>
      <c r="Z292" s="4">
        <v>12</v>
      </c>
      <c r="AA292" s="4">
        <v>831</v>
      </c>
    </row>
    <row r="293" spans="1:27" x14ac:dyDescent="0.2">
      <c r="A293" s="4">
        <v>501</v>
      </c>
      <c r="B293" s="4" t="s">
        <v>3010</v>
      </c>
      <c r="C293" s="4">
        <v>0</v>
      </c>
      <c r="D293" s="4" t="s">
        <v>3678</v>
      </c>
      <c r="E293" s="4" t="s">
        <v>1525</v>
      </c>
      <c r="F293" s="4" t="s">
        <v>32</v>
      </c>
      <c r="G293" s="4" t="s">
        <v>33</v>
      </c>
      <c r="H293" s="4">
        <v>1</v>
      </c>
      <c r="I293" s="4" t="s">
        <v>34</v>
      </c>
      <c r="J293" s="4" t="s">
        <v>35</v>
      </c>
      <c r="K293" s="4" t="s">
        <v>1526</v>
      </c>
      <c r="L293" s="4" t="s">
        <v>4489</v>
      </c>
      <c r="M293" s="4" t="s">
        <v>1490</v>
      </c>
      <c r="N293" s="4" t="s">
        <v>1521</v>
      </c>
      <c r="O293" s="4" t="s">
        <v>1216</v>
      </c>
      <c r="P293" s="4" t="s">
        <v>4875</v>
      </c>
      <c r="Q293" s="4" t="s">
        <v>1523</v>
      </c>
      <c r="R293" s="4" t="s">
        <v>1494</v>
      </c>
      <c r="S293" s="4" t="s">
        <v>1137</v>
      </c>
      <c r="T293" s="4">
        <v>1</v>
      </c>
      <c r="U293" s="4" t="s">
        <v>41</v>
      </c>
      <c r="V293" s="4">
        <v>1</v>
      </c>
      <c r="W293" s="4">
        <v>2016</v>
      </c>
      <c r="X293" s="4">
        <v>333</v>
      </c>
      <c r="Y293" s="4">
        <v>6</v>
      </c>
      <c r="Z293" s="4">
        <v>12</v>
      </c>
      <c r="AA293" s="4">
        <v>501</v>
      </c>
    </row>
    <row r="294" spans="1:27" x14ac:dyDescent="0.2">
      <c r="A294" s="4">
        <v>748</v>
      </c>
      <c r="B294" s="4" t="s">
        <v>3257</v>
      </c>
      <c r="C294" s="4">
        <v>0</v>
      </c>
      <c r="D294" s="4" t="s">
        <v>3679</v>
      </c>
      <c r="E294" s="4" t="s">
        <v>2137</v>
      </c>
      <c r="F294" s="4" t="s">
        <v>32</v>
      </c>
      <c r="G294" s="4" t="s">
        <v>33</v>
      </c>
      <c r="H294" s="4">
        <v>1</v>
      </c>
      <c r="I294" s="4" t="s">
        <v>34</v>
      </c>
      <c r="J294" s="4" t="s">
        <v>35</v>
      </c>
      <c r="K294" s="4" t="s">
        <v>2138</v>
      </c>
      <c r="L294" s="4" t="s">
        <v>4490</v>
      </c>
      <c r="M294" s="4" t="s">
        <v>1977</v>
      </c>
      <c r="N294" s="4" t="s">
        <v>2108</v>
      </c>
      <c r="O294" s="4" t="s">
        <v>2137</v>
      </c>
      <c r="P294" s="4" t="s">
        <v>4800</v>
      </c>
      <c r="Q294" s="4" t="s">
        <v>2110</v>
      </c>
      <c r="R294" s="4" t="s">
        <v>1979</v>
      </c>
      <c r="S294" s="4" t="s">
        <v>2139</v>
      </c>
      <c r="T294" s="4">
        <v>1</v>
      </c>
      <c r="U294" s="4" t="s">
        <v>41</v>
      </c>
      <c r="V294" s="4">
        <v>1</v>
      </c>
      <c r="W294" s="4">
        <v>2016</v>
      </c>
      <c r="X294" s="4">
        <v>341</v>
      </c>
      <c r="Y294" s="4">
        <v>4</v>
      </c>
      <c r="Z294" s="4">
        <v>16</v>
      </c>
      <c r="AA294" s="4">
        <v>748</v>
      </c>
    </row>
    <row r="295" spans="1:27" x14ac:dyDescent="0.2">
      <c r="A295" s="4">
        <v>849</v>
      </c>
      <c r="B295" s="4" t="s">
        <v>3358</v>
      </c>
      <c r="C295" s="4">
        <v>0</v>
      </c>
      <c r="D295" s="4" t="s">
        <v>3680</v>
      </c>
      <c r="E295" s="4" t="s">
        <v>1035</v>
      </c>
      <c r="F295" s="4" t="s">
        <v>32</v>
      </c>
      <c r="G295" s="4" t="s">
        <v>33</v>
      </c>
      <c r="H295" s="4">
        <v>1</v>
      </c>
      <c r="I295" s="4" t="s">
        <v>34</v>
      </c>
      <c r="J295" s="4" t="s">
        <v>35</v>
      </c>
      <c r="K295" s="4" t="s">
        <v>2399</v>
      </c>
      <c r="L295" s="4" t="s">
        <v>4491</v>
      </c>
      <c r="M295" s="4" t="s">
        <v>967</v>
      </c>
      <c r="N295" s="4" t="s">
        <v>2396</v>
      </c>
      <c r="O295" s="4" t="s">
        <v>2400</v>
      </c>
      <c r="P295" s="4" t="s">
        <v>4815</v>
      </c>
      <c r="Q295" s="4" t="s">
        <v>2398</v>
      </c>
      <c r="R295" s="4" t="s">
        <v>2272</v>
      </c>
      <c r="S295" s="4" t="s">
        <v>2400</v>
      </c>
      <c r="T295" s="4">
        <v>1</v>
      </c>
      <c r="U295" s="4" t="s">
        <v>41</v>
      </c>
      <c r="V295" s="4"/>
      <c r="W295" s="4"/>
      <c r="X295" s="4">
        <v>195</v>
      </c>
      <c r="Y295" s="4"/>
      <c r="Z295" s="4">
        <v>9</v>
      </c>
      <c r="AA295" s="4">
        <v>849</v>
      </c>
    </row>
    <row r="296" spans="1:27" x14ac:dyDescent="0.2">
      <c r="A296" s="4">
        <v>803</v>
      </c>
      <c r="B296" s="4" t="s">
        <v>3312</v>
      </c>
      <c r="C296" s="4">
        <v>0</v>
      </c>
      <c r="D296" s="4" t="s">
        <v>3681</v>
      </c>
      <c r="E296" s="4" t="s">
        <v>458</v>
      </c>
      <c r="F296" s="4" t="s">
        <v>32</v>
      </c>
      <c r="G296" s="4" t="s">
        <v>33</v>
      </c>
      <c r="H296" s="4">
        <v>1</v>
      </c>
      <c r="I296" s="4" t="s">
        <v>34</v>
      </c>
      <c r="J296" s="4" t="s">
        <v>35</v>
      </c>
      <c r="K296" s="4" t="s">
        <v>2261</v>
      </c>
      <c r="L296" s="4" t="s">
        <v>4492</v>
      </c>
      <c r="M296" s="4" t="s">
        <v>1977</v>
      </c>
      <c r="N296" s="4" t="s">
        <v>2253</v>
      </c>
      <c r="O296" s="4" t="s">
        <v>2262</v>
      </c>
      <c r="P296" s="4" t="s">
        <v>4798</v>
      </c>
      <c r="Q296" s="4" t="s">
        <v>2239</v>
      </c>
      <c r="R296" s="4" t="s">
        <v>1979</v>
      </c>
      <c r="S296" s="4" t="s">
        <v>2262</v>
      </c>
      <c r="T296" s="4"/>
      <c r="U296" s="4" t="s">
        <v>41</v>
      </c>
      <c r="V296" s="4">
        <v>1</v>
      </c>
      <c r="W296" s="4">
        <v>2015</v>
      </c>
      <c r="X296" s="4">
        <v>165</v>
      </c>
      <c r="Y296" s="4">
        <v>5</v>
      </c>
      <c r="Z296" s="4">
        <v>11</v>
      </c>
      <c r="AA296" s="4">
        <v>803</v>
      </c>
    </row>
    <row r="297" spans="1:27" x14ac:dyDescent="0.2">
      <c r="A297" s="4">
        <v>546</v>
      </c>
      <c r="B297" s="4" t="s">
        <v>3055</v>
      </c>
      <c r="C297" s="4">
        <v>0</v>
      </c>
      <c r="D297" s="4" t="s">
        <v>3682</v>
      </c>
      <c r="E297" s="4" t="s">
        <v>1639</v>
      </c>
      <c r="F297" s="4" t="s">
        <v>32</v>
      </c>
      <c r="G297" s="4" t="s">
        <v>33</v>
      </c>
      <c r="H297" s="4">
        <v>1</v>
      </c>
      <c r="I297" s="4" t="s">
        <v>34</v>
      </c>
      <c r="J297" s="4" t="s">
        <v>35</v>
      </c>
      <c r="K297" s="4" t="s">
        <v>1640</v>
      </c>
      <c r="L297" s="4" t="s">
        <v>4493</v>
      </c>
      <c r="M297" s="4" t="s">
        <v>1490</v>
      </c>
      <c r="N297" s="4" t="s">
        <v>1502</v>
      </c>
      <c r="O297" s="4" t="s">
        <v>1641</v>
      </c>
      <c r="P297" s="4" t="s">
        <v>4826</v>
      </c>
      <c r="Q297" s="4" t="s">
        <v>1503</v>
      </c>
      <c r="R297" s="4" t="s">
        <v>1494</v>
      </c>
      <c r="S297" s="4" t="s">
        <v>1641</v>
      </c>
      <c r="T297" s="4">
        <v>1</v>
      </c>
      <c r="U297" s="4" t="s">
        <v>41</v>
      </c>
      <c r="V297" s="4" t="s">
        <v>78</v>
      </c>
      <c r="W297" s="4" t="s">
        <v>78</v>
      </c>
      <c r="X297" s="4">
        <v>225</v>
      </c>
      <c r="Y297" s="4">
        <v>2</v>
      </c>
      <c r="Z297" s="4">
        <v>9</v>
      </c>
      <c r="AA297" s="4">
        <v>546</v>
      </c>
    </row>
    <row r="298" spans="1:27" x14ac:dyDescent="0.2">
      <c r="A298" s="4">
        <v>234</v>
      </c>
      <c r="B298" s="4" t="s">
        <v>2743</v>
      </c>
      <c r="C298" s="4">
        <v>0</v>
      </c>
      <c r="D298" s="4" t="s">
        <v>3683</v>
      </c>
      <c r="E298" s="4" t="s">
        <v>458</v>
      </c>
      <c r="F298" s="4" t="s">
        <v>32</v>
      </c>
      <c r="G298" s="4" t="s">
        <v>33</v>
      </c>
      <c r="H298" s="4">
        <v>1</v>
      </c>
      <c r="I298" s="4" t="s">
        <v>34</v>
      </c>
      <c r="J298" s="4" t="s">
        <v>35</v>
      </c>
      <c r="K298" s="4" t="s">
        <v>792</v>
      </c>
      <c r="L298" s="4" t="s">
        <v>4494</v>
      </c>
      <c r="M298" s="4" t="s">
        <v>757</v>
      </c>
      <c r="N298" s="4" t="s">
        <v>757</v>
      </c>
      <c r="O298" s="4" t="s">
        <v>793</v>
      </c>
      <c r="P298" s="4" t="s">
        <v>4858</v>
      </c>
      <c r="Q298" s="4" t="s">
        <v>759</v>
      </c>
      <c r="R298" s="4" t="s">
        <v>760</v>
      </c>
      <c r="S298" s="4" t="s">
        <v>794</v>
      </c>
      <c r="T298" s="4">
        <v>2</v>
      </c>
      <c r="U298" s="4" t="s">
        <v>77</v>
      </c>
      <c r="V298" s="4" t="s">
        <v>78</v>
      </c>
      <c r="W298" s="4" t="s">
        <v>78</v>
      </c>
      <c r="X298" s="4">
        <v>73</v>
      </c>
      <c r="Y298" s="4">
        <v>0</v>
      </c>
      <c r="Z298" s="4">
        <v>5</v>
      </c>
      <c r="AA298" s="4">
        <v>234</v>
      </c>
    </row>
    <row r="299" spans="1:27" x14ac:dyDescent="0.2">
      <c r="A299" s="4">
        <v>432</v>
      </c>
      <c r="B299" s="4" t="s">
        <v>2941</v>
      </c>
      <c r="C299" s="4">
        <v>0</v>
      </c>
      <c r="D299" s="4" t="s">
        <v>3684</v>
      </c>
      <c r="E299" s="4" t="s">
        <v>1338</v>
      </c>
      <c r="F299" s="4" t="s">
        <v>32</v>
      </c>
      <c r="G299" s="4" t="s">
        <v>33</v>
      </c>
      <c r="H299" s="4">
        <v>1</v>
      </c>
      <c r="I299" s="4" t="s">
        <v>34</v>
      </c>
      <c r="J299" s="4" t="s">
        <v>35</v>
      </c>
      <c r="K299" s="4" t="s">
        <v>1339</v>
      </c>
      <c r="L299" s="4" t="s">
        <v>4361</v>
      </c>
      <c r="M299" s="4" t="s">
        <v>1105</v>
      </c>
      <c r="N299" s="4" t="s">
        <v>1105</v>
      </c>
      <c r="O299" s="4" t="s">
        <v>1328</v>
      </c>
      <c r="P299" s="4" t="s">
        <v>4610</v>
      </c>
      <c r="Q299" s="4" t="s">
        <v>1329</v>
      </c>
      <c r="R299" s="4" t="s">
        <v>1225</v>
      </c>
      <c r="S299" s="4" t="s">
        <v>1328</v>
      </c>
      <c r="T299" s="4">
        <v>1</v>
      </c>
      <c r="U299" s="4" t="s">
        <v>41</v>
      </c>
      <c r="V299" s="4">
        <v>1</v>
      </c>
      <c r="W299" s="4">
        <v>2017</v>
      </c>
      <c r="X299" s="4">
        <v>344</v>
      </c>
      <c r="Y299" s="4">
        <v>6</v>
      </c>
      <c r="Z299" s="4">
        <v>13</v>
      </c>
      <c r="AA299" s="4">
        <v>432</v>
      </c>
    </row>
    <row r="300" spans="1:27" x14ac:dyDescent="0.2">
      <c r="A300" s="4">
        <v>260</v>
      </c>
      <c r="B300" s="4" t="s">
        <v>2769</v>
      </c>
      <c r="C300" s="4">
        <v>0</v>
      </c>
      <c r="D300" s="4" t="s">
        <v>3685</v>
      </c>
      <c r="E300" s="4" t="s">
        <v>864</v>
      </c>
      <c r="F300" s="4" t="s">
        <v>32</v>
      </c>
      <c r="G300" s="4" t="s">
        <v>33</v>
      </c>
      <c r="H300" s="4">
        <v>1</v>
      </c>
      <c r="I300" s="4" t="s">
        <v>34</v>
      </c>
      <c r="J300" s="4" t="s">
        <v>35</v>
      </c>
      <c r="K300" s="4" t="s">
        <v>865</v>
      </c>
      <c r="L300" s="4" t="s">
        <v>4324</v>
      </c>
      <c r="M300" s="4" t="s">
        <v>866</v>
      </c>
      <c r="N300" s="4" t="s">
        <v>866</v>
      </c>
      <c r="O300" s="4" t="s">
        <v>866</v>
      </c>
      <c r="P300" s="4" t="s">
        <v>4820</v>
      </c>
      <c r="Q300" s="4" t="s">
        <v>867</v>
      </c>
      <c r="R300" s="4" t="s">
        <v>868</v>
      </c>
      <c r="S300" s="4" t="s">
        <v>866</v>
      </c>
      <c r="T300" s="4">
        <v>1</v>
      </c>
      <c r="U300" s="4" t="s">
        <v>41</v>
      </c>
      <c r="V300" s="4">
        <v>1</v>
      </c>
      <c r="W300" s="4">
        <v>2015</v>
      </c>
      <c r="X300" s="4">
        <v>422</v>
      </c>
      <c r="Y300" s="4">
        <v>12</v>
      </c>
      <c r="Z300" s="4">
        <v>15</v>
      </c>
      <c r="AA300" s="4">
        <v>260</v>
      </c>
    </row>
    <row r="301" spans="1:27" x14ac:dyDescent="0.2">
      <c r="A301" s="4">
        <v>402</v>
      </c>
      <c r="B301" s="4" t="s">
        <v>2911</v>
      </c>
      <c r="C301" s="4">
        <v>0</v>
      </c>
      <c r="D301" s="4" t="s">
        <v>3686</v>
      </c>
      <c r="E301" s="4" t="s">
        <v>1270</v>
      </c>
      <c r="F301" s="4" t="s">
        <v>32</v>
      </c>
      <c r="G301" s="4" t="s">
        <v>33</v>
      </c>
      <c r="H301" s="4">
        <v>1</v>
      </c>
      <c r="I301" s="4" t="s">
        <v>34</v>
      </c>
      <c r="J301" s="4" t="s">
        <v>35</v>
      </c>
      <c r="K301" s="4" t="s">
        <v>1271</v>
      </c>
      <c r="L301" s="4" t="s">
        <v>4474</v>
      </c>
      <c r="M301" s="4" t="s">
        <v>1105</v>
      </c>
      <c r="N301" s="4" t="s">
        <v>1105</v>
      </c>
      <c r="O301" s="4" t="s">
        <v>155</v>
      </c>
      <c r="P301" s="4" t="s">
        <v>4421</v>
      </c>
      <c r="Q301" s="4" t="s">
        <v>1261</v>
      </c>
      <c r="R301" s="4" t="s">
        <v>1225</v>
      </c>
      <c r="S301" s="4" t="s">
        <v>155</v>
      </c>
      <c r="T301" s="4">
        <v>1</v>
      </c>
      <c r="U301" s="4" t="s">
        <v>41</v>
      </c>
      <c r="V301" s="4" t="s">
        <v>78</v>
      </c>
      <c r="W301" s="4" t="s">
        <v>78</v>
      </c>
      <c r="X301" s="4">
        <v>702</v>
      </c>
      <c r="Y301" s="4">
        <v>16</v>
      </c>
      <c r="Z301" s="4">
        <v>24</v>
      </c>
      <c r="AA301" s="4">
        <v>402</v>
      </c>
    </row>
    <row r="302" spans="1:27" x14ac:dyDescent="0.2">
      <c r="A302" s="4">
        <v>397</v>
      </c>
      <c r="B302" s="4" t="s">
        <v>2906</v>
      </c>
      <c r="C302" s="4">
        <v>0</v>
      </c>
      <c r="D302" s="4" t="s">
        <v>3687</v>
      </c>
      <c r="E302" s="4" t="s">
        <v>1259</v>
      </c>
      <c r="F302" s="4" t="s">
        <v>32</v>
      </c>
      <c r="G302" s="4" t="s">
        <v>33</v>
      </c>
      <c r="H302" s="4">
        <v>1</v>
      </c>
      <c r="I302" s="4" t="s">
        <v>34</v>
      </c>
      <c r="J302" s="4" t="s">
        <v>35</v>
      </c>
      <c r="K302" s="4" t="s">
        <v>1260</v>
      </c>
      <c r="L302" s="4" t="s">
        <v>4474</v>
      </c>
      <c r="M302" s="4" t="s">
        <v>1105</v>
      </c>
      <c r="N302" s="4" t="s">
        <v>1105</v>
      </c>
      <c r="O302" s="4" t="s">
        <v>155</v>
      </c>
      <c r="P302" s="4" t="s">
        <v>4421</v>
      </c>
      <c r="Q302" s="4" t="s">
        <v>1261</v>
      </c>
      <c r="R302" s="4" t="s">
        <v>1225</v>
      </c>
      <c r="S302" s="4" t="s">
        <v>155</v>
      </c>
      <c r="T302" s="4">
        <v>1</v>
      </c>
      <c r="U302" s="4" t="s">
        <v>41</v>
      </c>
      <c r="V302" s="4" t="s">
        <v>78</v>
      </c>
      <c r="W302" s="4" t="s">
        <v>78</v>
      </c>
      <c r="X302" s="4">
        <v>617</v>
      </c>
      <c r="Y302" s="4">
        <v>10</v>
      </c>
      <c r="Z302" s="4">
        <v>19</v>
      </c>
      <c r="AA302" s="4">
        <v>397</v>
      </c>
    </row>
    <row r="303" spans="1:27" x14ac:dyDescent="0.2">
      <c r="A303" s="4">
        <v>547</v>
      </c>
      <c r="B303" s="4" t="s">
        <v>3056</v>
      </c>
      <c r="C303" s="4">
        <v>0</v>
      </c>
      <c r="D303" s="4" t="s">
        <v>3688</v>
      </c>
      <c r="E303" s="4" t="s">
        <v>1642</v>
      </c>
      <c r="F303" s="4" t="s">
        <v>32</v>
      </c>
      <c r="G303" s="4" t="s">
        <v>33</v>
      </c>
      <c r="H303" s="4">
        <v>1</v>
      </c>
      <c r="I303" s="4" t="s">
        <v>34</v>
      </c>
      <c r="J303" s="4" t="s">
        <v>35</v>
      </c>
      <c r="K303" s="4" t="s">
        <v>1559</v>
      </c>
      <c r="L303" s="4" t="s">
        <v>4495</v>
      </c>
      <c r="M303" s="4" t="s">
        <v>1490</v>
      </c>
      <c r="N303" s="4" t="s">
        <v>1490</v>
      </c>
      <c r="O303" s="4" t="s">
        <v>1577</v>
      </c>
      <c r="P303" s="4" t="s">
        <v>4873</v>
      </c>
      <c r="Q303" s="4" t="s">
        <v>1578</v>
      </c>
      <c r="R303" s="4" t="s">
        <v>1494</v>
      </c>
      <c r="S303" s="4" t="s">
        <v>1643</v>
      </c>
      <c r="T303" s="4">
        <v>1</v>
      </c>
      <c r="U303" s="4" t="s">
        <v>41</v>
      </c>
      <c r="V303" s="4" t="s">
        <v>78</v>
      </c>
      <c r="W303" s="4" t="s">
        <v>78</v>
      </c>
      <c r="X303" s="4">
        <v>164</v>
      </c>
      <c r="Y303" s="4">
        <v>2</v>
      </c>
      <c r="Z303" s="4">
        <v>8</v>
      </c>
      <c r="AA303" s="4">
        <v>547</v>
      </c>
    </row>
    <row r="304" spans="1:27" x14ac:dyDescent="0.2">
      <c r="A304" s="4">
        <v>548</v>
      </c>
      <c r="B304" s="4" t="s">
        <v>3057</v>
      </c>
      <c r="C304" s="4">
        <v>0</v>
      </c>
      <c r="D304" s="4" t="s">
        <v>3689</v>
      </c>
      <c r="E304" s="4" t="s">
        <v>1644</v>
      </c>
      <c r="F304" s="4" t="s">
        <v>32</v>
      </c>
      <c r="G304" s="4" t="s">
        <v>33</v>
      </c>
      <c r="H304" s="4">
        <v>1</v>
      </c>
      <c r="I304" s="4" t="s">
        <v>34</v>
      </c>
      <c r="J304" s="4" t="s">
        <v>35</v>
      </c>
      <c r="K304" s="4" t="s">
        <v>1519</v>
      </c>
      <c r="L304" s="4" t="s">
        <v>4495</v>
      </c>
      <c r="M304" s="4" t="s">
        <v>1490</v>
      </c>
      <c r="N304" s="4" t="s">
        <v>1490</v>
      </c>
      <c r="O304" s="4" t="s">
        <v>1577</v>
      </c>
      <c r="P304" s="4" t="s">
        <v>4873</v>
      </c>
      <c r="Q304" s="4" t="s">
        <v>1578</v>
      </c>
      <c r="R304" s="4" t="s">
        <v>1494</v>
      </c>
      <c r="S304" s="4" t="s">
        <v>1645</v>
      </c>
      <c r="T304" s="4">
        <v>1</v>
      </c>
      <c r="U304" s="4" t="s">
        <v>41</v>
      </c>
      <c r="V304" s="4" t="s">
        <v>78</v>
      </c>
      <c r="W304" s="4" t="s">
        <v>78</v>
      </c>
      <c r="X304" s="4">
        <v>92</v>
      </c>
      <c r="Y304" s="4">
        <v>0</v>
      </c>
      <c r="Z304" s="4">
        <v>5</v>
      </c>
      <c r="AA304" s="4">
        <v>548</v>
      </c>
    </row>
    <row r="305" spans="1:27" x14ac:dyDescent="0.2">
      <c r="A305" s="4">
        <v>291</v>
      </c>
      <c r="B305" s="4" t="s">
        <v>2800</v>
      </c>
      <c r="C305" s="4">
        <v>0</v>
      </c>
      <c r="D305" s="4" t="s">
        <v>3690</v>
      </c>
      <c r="E305" s="4" t="s">
        <v>958</v>
      </c>
      <c r="F305" s="4" t="s">
        <v>32</v>
      </c>
      <c r="G305" s="4" t="s">
        <v>33</v>
      </c>
      <c r="H305" s="4">
        <v>1</v>
      </c>
      <c r="I305" s="4" t="s">
        <v>34</v>
      </c>
      <c r="J305" s="4" t="s">
        <v>35</v>
      </c>
      <c r="K305" s="4" t="s">
        <v>959</v>
      </c>
      <c r="L305" s="4" t="s">
        <v>4496</v>
      </c>
      <c r="M305" s="4" t="s">
        <v>902</v>
      </c>
      <c r="N305" s="4" t="s">
        <v>951</v>
      </c>
      <c r="O305" s="4" t="s">
        <v>960</v>
      </c>
      <c r="P305" s="4" t="s">
        <v>4850</v>
      </c>
      <c r="Q305" s="4" t="s">
        <v>953</v>
      </c>
      <c r="R305" s="4" t="s">
        <v>906</v>
      </c>
      <c r="S305" s="4" t="s">
        <v>960</v>
      </c>
      <c r="T305" s="4">
        <v>1</v>
      </c>
      <c r="U305" s="4" t="s">
        <v>41</v>
      </c>
      <c r="V305" s="4" t="s">
        <v>78</v>
      </c>
      <c r="W305" s="4" t="s">
        <v>78</v>
      </c>
      <c r="X305" s="4">
        <v>194</v>
      </c>
      <c r="Y305" s="4">
        <v>5</v>
      </c>
      <c r="Z305" s="4">
        <v>13</v>
      </c>
      <c r="AA305" s="4">
        <v>291</v>
      </c>
    </row>
    <row r="306" spans="1:27" x14ac:dyDescent="0.2">
      <c r="A306" s="4">
        <v>4</v>
      </c>
      <c r="B306" s="4" t="s">
        <v>2513</v>
      </c>
      <c r="C306" s="4">
        <v>0</v>
      </c>
      <c r="D306" s="4" t="s">
        <v>3691</v>
      </c>
      <c r="E306" s="4" t="s">
        <v>52</v>
      </c>
      <c r="F306" s="4" t="s">
        <v>32</v>
      </c>
      <c r="G306" s="4" t="s">
        <v>33</v>
      </c>
      <c r="H306" s="4">
        <v>1</v>
      </c>
      <c r="I306" s="4" t="s">
        <v>34</v>
      </c>
      <c r="J306" s="4" t="s">
        <v>35</v>
      </c>
      <c r="K306" s="4" t="s">
        <v>53</v>
      </c>
      <c r="L306" s="4" t="s">
        <v>4497</v>
      </c>
      <c r="M306" s="4" t="s">
        <v>37</v>
      </c>
      <c r="N306" s="4" t="s">
        <v>38</v>
      </c>
      <c r="O306" s="4" t="s">
        <v>53</v>
      </c>
      <c r="P306" s="4" t="s">
        <v>4879</v>
      </c>
      <c r="Q306" s="4" t="s">
        <v>39</v>
      </c>
      <c r="R306" s="4" t="s">
        <v>40</v>
      </c>
      <c r="S306" s="4" t="s">
        <v>53</v>
      </c>
      <c r="T306" s="4">
        <v>1</v>
      </c>
      <c r="U306" s="4" t="s">
        <v>41</v>
      </c>
      <c r="V306" s="4">
        <v>1</v>
      </c>
      <c r="W306" s="4">
        <v>2015</v>
      </c>
      <c r="X306" s="4">
        <v>261</v>
      </c>
      <c r="Y306" s="4">
        <v>3</v>
      </c>
      <c r="Z306" s="4">
        <v>22</v>
      </c>
      <c r="AA306" s="4">
        <v>4</v>
      </c>
    </row>
    <row r="307" spans="1:27" x14ac:dyDescent="0.2">
      <c r="A307" s="4">
        <v>857</v>
      </c>
      <c r="B307" s="4" t="s">
        <v>3366</v>
      </c>
      <c r="C307" s="4">
        <v>0</v>
      </c>
      <c r="D307" s="4" t="s">
        <v>3692</v>
      </c>
      <c r="E307" s="4" t="s">
        <v>2423</v>
      </c>
      <c r="F307" s="4" t="s">
        <v>32</v>
      </c>
      <c r="G307" s="4" t="s">
        <v>33</v>
      </c>
      <c r="H307" s="4">
        <v>1</v>
      </c>
      <c r="I307" s="4" t="s">
        <v>34</v>
      </c>
      <c r="J307" s="4" t="s">
        <v>35</v>
      </c>
      <c r="K307" s="4" t="s">
        <v>2424</v>
      </c>
      <c r="L307" s="4" t="s">
        <v>4345</v>
      </c>
      <c r="M307" s="4" t="s">
        <v>2415</v>
      </c>
      <c r="N307" s="4" t="s">
        <v>2415</v>
      </c>
      <c r="O307" s="4" t="s">
        <v>2415</v>
      </c>
      <c r="P307" s="4" t="s">
        <v>4829</v>
      </c>
      <c r="Q307" s="4" t="s">
        <v>2417</v>
      </c>
      <c r="R307" s="4" t="s">
        <v>2418</v>
      </c>
      <c r="S307" s="4" t="s">
        <v>2425</v>
      </c>
      <c r="T307" s="4">
        <v>1</v>
      </c>
      <c r="U307" s="4" t="s">
        <v>41</v>
      </c>
      <c r="V307" s="4" t="s">
        <v>78</v>
      </c>
      <c r="W307" s="4" t="s">
        <v>78</v>
      </c>
      <c r="X307" s="4">
        <v>219</v>
      </c>
      <c r="Y307" s="4">
        <v>6</v>
      </c>
      <c r="Z307" s="4">
        <v>10</v>
      </c>
      <c r="AA307" s="4">
        <v>857</v>
      </c>
    </row>
    <row r="308" spans="1:27" x14ac:dyDescent="0.2">
      <c r="A308" s="4">
        <v>860</v>
      </c>
      <c r="B308" s="4" t="s">
        <v>3369</v>
      </c>
      <c r="C308" s="4">
        <v>0</v>
      </c>
      <c r="D308" s="4" t="s">
        <v>3693</v>
      </c>
      <c r="E308" s="4" t="s">
        <v>2433</v>
      </c>
      <c r="F308" s="4" t="s">
        <v>32</v>
      </c>
      <c r="G308" s="4" t="s">
        <v>33</v>
      </c>
      <c r="H308" s="4">
        <v>1</v>
      </c>
      <c r="I308" s="4" t="s">
        <v>34</v>
      </c>
      <c r="J308" s="4" t="s">
        <v>35</v>
      </c>
      <c r="K308" s="4" t="s">
        <v>2434</v>
      </c>
      <c r="L308" s="4" t="s">
        <v>4498</v>
      </c>
      <c r="M308" s="4" t="s">
        <v>2415</v>
      </c>
      <c r="N308" s="4" t="s">
        <v>2430</v>
      </c>
      <c r="O308" s="4" t="s">
        <v>2435</v>
      </c>
      <c r="P308" s="4" t="s">
        <v>4880</v>
      </c>
      <c r="Q308" s="4" t="s">
        <v>2431</v>
      </c>
      <c r="R308" s="4" t="s">
        <v>2418</v>
      </c>
      <c r="S308" s="4" t="s">
        <v>2435</v>
      </c>
      <c r="T308" s="4">
        <v>1</v>
      </c>
      <c r="U308" s="4" t="s">
        <v>41</v>
      </c>
      <c r="V308" s="4" t="s">
        <v>78</v>
      </c>
      <c r="W308" s="4" t="s">
        <v>78</v>
      </c>
      <c r="X308" s="4">
        <v>30</v>
      </c>
      <c r="Y308" s="4">
        <v>1</v>
      </c>
      <c r="Z308" s="4">
        <v>5</v>
      </c>
      <c r="AA308" s="4">
        <v>860</v>
      </c>
    </row>
    <row r="309" spans="1:27" x14ac:dyDescent="0.2">
      <c r="A309" s="4">
        <v>31</v>
      </c>
      <c r="B309" s="4" t="s">
        <v>2540</v>
      </c>
      <c r="C309" s="4">
        <v>0</v>
      </c>
      <c r="D309" s="4" t="s">
        <v>3694</v>
      </c>
      <c r="E309" s="4" t="s">
        <v>139</v>
      </c>
      <c r="F309" s="4" t="s">
        <v>32</v>
      </c>
      <c r="G309" s="4" t="s">
        <v>33</v>
      </c>
      <c r="H309" s="4">
        <v>1</v>
      </c>
      <c r="I309" s="4" t="s">
        <v>34</v>
      </c>
      <c r="J309" s="4" t="s">
        <v>35</v>
      </c>
      <c r="K309" s="4" t="s">
        <v>140</v>
      </c>
      <c r="L309" s="4" t="s">
        <v>4441</v>
      </c>
      <c r="M309" s="4" t="s">
        <v>109</v>
      </c>
      <c r="N309" s="4" t="s">
        <v>116</v>
      </c>
      <c r="O309" s="4" t="s">
        <v>141</v>
      </c>
      <c r="P309" s="4" t="s">
        <v>4841</v>
      </c>
      <c r="Q309" s="4" t="s">
        <v>118</v>
      </c>
      <c r="R309" s="4" t="s">
        <v>113</v>
      </c>
      <c r="S309" s="4" t="s">
        <v>141</v>
      </c>
      <c r="T309" s="4">
        <v>1</v>
      </c>
      <c r="U309" s="4" t="s">
        <v>41</v>
      </c>
      <c r="V309" s="4">
        <v>1</v>
      </c>
      <c r="W309" s="4">
        <v>2015</v>
      </c>
      <c r="X309" s="4">
        <v>326</v>
      </c>
      <c r="Y309" s="4">
        <v>9</v>
      </c>
      <c r="Z309" s="4">
        <v>12</v>
      </c>
      <c r="AA309" s="4">
        <v>31</v>
      </c>
    </row>
    <row r="310" spans="1:27" x14ac:dyDescent="0.2">
      <c r="A310" s="4">
        <v>666</v>
      </c>
      <c r="B310" s="4" t="s">
        <v>3175</v>
      </c>
      <c r="C310" s="4">
        <v>0</v>
      </c>
      <c r="D310" s="4" t="s">
        <v>3695</v>
      </c>
      <c r="E310" s="4" t="s">
        <v>458</v>
      </c>
      <c r="F310" s="4" t="s">
        <v>32</v>
      </c>
      <c r="G310" s="4" t="s">
        <v>33</v>
      </c>
      <c r="H310" s="4">
        <v>1</v>
      </c>
      <c r="I310" s="4" t="s">
        <v>34</v>
      </c>
      <c r="J310" s="4" t="s">
        <v>35</v>
      </c>
      <c r="K310" s="4" t="s">
        <v>1938</v>
      </c>
      <c r="L310" s="4" t="s">
        <v>4499</v>
      </c>
      <c r="M310" s="4" t="s">
        <v>1841</v>
      </c>
      <c r="N310" s="4" t="s">
        <v>1865</v>
      </c>
      <c r="O310" s="4" t="s">
        <v>1939</v>
      </c>
      <c r="P310" s="4" t="s">
        <v>4839</v>
      </c>
      <c r="Q310" s="4" t="s">
        <v>1932</v>
      </c>
      <c r="R310" s="4" t="s">
        <v>1844</v>
      </c>
      <c r="S310" s="4" t="s">
        <v>1940</v>
      </c>
      <c r="T310" s="4">
        <v>1</v>
      </c>
      <c r="U310" s="4" t="s">
        <v>41</v>
      </c>
      <c r="V310" s="4">
        <v>1</v>
      </c>
      <c r="W310" s="4">
        <v>2015</v>
      </c>
      <c r="X310" s="4">
        <v>297</v>
      </c>
      <c r="Y310" s="4">
        <v>3</v>
      </c>
      <c r="Z310" s="4">
        <v>10</v>
      </c>
      <c r="AA310" s="4">
        <v>666</v>
      </c>
    </row>
    <row r="311" spans="1:27" x14ac:dyDescent="0.2">
      <c r="A311" s="4">
        <v>629</v>
      </c>
      <c r="B311" s="4" t="s">
        <v>3138</v>
      </c>
      <c r="C311" s="4">
        <v>0</v>
      </c>
      <c r="D311" s="4" t="s">
        <v>3696</v>
      </c>
      <c r="E311" s="4" t="s">
        <v>406</v>
      </c>
      <c r="F311" s="4" t="s">
        <v>32</v>
      </c>
      <c r="G311" s="4" t="s">
        <v>33</v>
      </c>
      <c r="H311" s="4">
        <v>1</v>
      </c>
      <c r="I311" s="4" t="s">
        <v>34</v>
      </c>
      <c r="J311" s="4" t="s">
        <v>35</v>
      </c>
      <c r="K311" s="4" t="s">
        <v>1847</v>
      </c>
      <c r="L311" s="4" t="s">
        <v>4500</v>
      </c>
      <c r="M311" s="4" t="s">
        <v>1841</v>
      </c>
      <c r="N311" s="4" t="s">
        <v>1842</v>
      </c>
      <c r="O311" s="4" t="s">
        <v>1848</v>
      </c>
      <c r="P311" s="4" t="s">
        <v>4837</v>
      </c>
      <c r="Q311" s="4" t="s">
        <v>1843</v>
      </c>
      <c r="R311" s="4" t="s">
        <v>1844</v>
      </c>
      <c r="S311" s="4" t="s">
        <v>1848</v>
      </c>
      <c r="T311" s="4">
        <v>1</v>
      </c>
      <c r="U311" s="4" t="s">
        <v>41</v>
      </c>
      <c r="V311" s="4">
        <v>1</v>
      </c>
      <c r="W311" s="4">
        <v>2016</v>
      </c>
      <c r="X311" s="4">
        <v>254</v>
      </c>
      <c r="Y311" s="4">
        <v>8</v>
      </c>
      <c r="Z311" s="4">
        <v>11</v>
      </c>
      <c r="AA311" s="4">
        <v>629</v>
      </c>
    </row>
    <row r="312" spans="1:27" x14ac:dyDescent="0.2">
      <c r="A312" s="4">
        <v>664</v>
      </c>
      <c r="B312" s="4" t="s">
        <v>3173</v>
      </c>
      <c r="C312" s="4">
        <v>0</v>
      </c>
      <c r="D312" s="4" t="s">
        <v>3697</v>
      </c>
      <c r="E312" s="4" t="s">
        <v>646</v>
      </c>
      <c r="F312" s="4" t="s">
        <v>32</v>
      </c>
      <c r="G312" s="4" t="s">
        <v>33</v>
      </c>
      <c r="H312" s="4">
        <v>1</v>
      </c>
      <c r="I312" s="4" t="s">
        <v>34</v>
      </c>
      <c r="J312" s="4" t="s">
        <v>35</v>
      </c>
      <c r="K312" s="4" t="s">
        <v>1930</v>
      </c>
      <c r="L312" s="4" t="s">
        <v>4501</v>
      </c>
      <c r="M312" s="4" t="s">
        <v>1841</v>
      </c>
      <c r="N312" s="4" t="s">
        <v>1865</v>
      </c>
      <c r="O312" s="4" t="s">
        <v>1931</v>
      </c>
      <c r="P312" s="4" t="s">
        <v>4839</v>
      </c>
      <c r="Q312" s="4" t="s">
        <v>1932</v>
      </c>
      <c r="R312" s="4" t="s">
        <v>1844</v>
      </c>
      <c r="S312" s="4" t="s">
        <v>1933</v>
      </c>
      <c r="T312" s="4">
        <v>1</v>
      </c>
      <c r="U312" s="4" t="s">
        <v>41</v>
      </c>
      <c r="V312" s="4">
        <v>1</v>
      </c>
      <c r="W312" s="4">
        <v>2015</v>
      </c>
      <c r="X312" s="4">
        <v>303</v>
      </c>
      <c r="Y312" s="4">
        <v>3</v>
      </c>
      <c r="Z312" s="4">
        <v>12</v>
      </c>
      <c r="AA312" s="4">
        <v>664</v>
      </c>
    </row>
    <row r="313" spans="1:27" x14ac:dyDescent="0.2">
      <c r="A313" s="4">
        <v>667</v>
      </c>
      <c r="B313" s="4" t="s">
        <v>3176</v>
      </c>
      <c r="C313" s="4">
        <v>0</v>
      </c>
      <c r="D313" s="4" t="s">
        <v>3698</v>
      </c>
      <c r="E313" s="4" t="s">
        <v>669</v>
      </c>
      <c r="F313" s="4" t="s">
        <v>32</v>
      </c>
      <c r="G313" s="4" t="s">
        <v>33</v>
      </c>
      <c r="H313" s="4">
        <v>1</v>
      </c>
      <c r="I313" s="4" t="s">
        <v>34</v>
      </c>
      <c r="J313" s="4" t="s">
        <v>35</v>
      </c>
      <c r="K313" s="4" t="s">
        <v>1941</v>
      </c>
      <c r="L313" s="4" t="s">
        <v>4499</v>
      </c>
      <c r="M313" s="4" t="s">
        <v>1841</v>
      </c>
      <c r="N313" s="4" t="s">
        <v>1865</v>
      </c>
      <c r="O313" s="4" t="s">
        <v>1939</v>
      </c>
      <c r="P313" s="4" t="s">
        <v>4839</v>
      </c>
      <c r="Q313" s="4" t="s">
        <v>1932</v>
      </c>
      <c r="R313" s="4" t="s">
        <v>1844</v>
      </c>
      <c r="S313" s="4" t="s">
        <v>1942</v>
      </c>
      <c r="T313" s="4">
        <v>2</v>
      </c>
      <c r="U313" s="4" t="s">
        <v>77</v>
      </c>
      <c r="V313" s="4" t="s">
        <v>78</v>
      </c>
      <c r="W313" s="4" t="s">
        <v>78</v>
      </c>
      <c r="X313" s="4">
        <v>79</v>
      </c>
      <c r="Y313" s="4">
        <v>3</v>
      </c>
      <c r="Z313" s="4">
        <v>5</v>
      </c>
      <c r="AA313" s="4">
        <v>667</v>
      </c>
    </row>
    <row r="314" spans="1:27" x14ac:dyDescent="0.2">
      <c r="A314" s="4">
        <v>127</v>
      </c>
      <c r="B314" s="4" t="s">
        <v>2636</v>
      </c>
      <c r="C314" s="4">
        <v>0</v>
      </c>
      <c r="D314" s="4" t="s">
        <v>3699</v>
      </c>
      <c r="E314" s="4" t="s">
        <v>474</v>
      </c>
      <c r="F314" s="4" t="s">
        <v>32</v>
      </c>
      <c r="G314" s="4" t="s">
        <v>33</v>
      </c>
      <c r="H314" s="4">
        <v>1</v>
      </c>
      <c r="I314" s="4" t="s">
        <v>34</v>
      </c>
      <c r="J314" s="4" t="s">
        <v>35</v>
      </c>
      <c r="K314" s="4" t="s">
        <v>475</v>
      </c>
      <c r="L314" s="4" t="s">
        <v>4502</v>
      </c>
      <c r="M314" s="4" t="s">
        <v>375</v>
      </c>
      <c r="N314" s="4" t="s">
        <v>471</v>
      </c>
      <c r="O314" s="4" t="s">
        <v>476</v>
      </c>
      <c r="P314" s="4" t="s">
        <v>4861</v>
      </c>
      <c r="Q314" s="4" t="s">
        <v>473</v>
      </c>
      <c r="R314" s="4" t="s">
        <v>379</v>
      </c>
      <c r="S314" s="4" t="s">
        <v>476</v>
      </c>
      <c r="T314" s="4">
        <v>1</v>
      </c>
      <c r="U314" s="4" t="s">
        <v>41</v>
      </c>
      <c r="V314" s="4" t="s">
        <v>78</v>
      </c>
      <c r="W314" s="4" t="s">
        <v>78</v>
      </c>
      <c r="X314" s="4">
        <v>86</v>
      </c>
      <c r="Y314" s="4">
        <v>3</v>
      </c>
      <c r="Z314" s="4">
        <v>5</v>
      </c>
      <c r="AA314" s="4">
        <v>127</v>
      </c>
    </row>
    <row r="315" spans="1:27" x14ac:dyDescent="0.2">
      <c r="A315" s="4">
        <v>770</v>
      </c>
      <c r="B315" s="4" t="s">
        <v>3279</v>
      </c>
      <c r="C315" s="4">
        <v>0</v>
      </c>
      <c r="D315" s="4" t="s">
        <v>3700</v>
      </c>
      <c r="E315" s="4" t="s">
        <v>310</v>
      </c>
      <c r="F315" s="4" t="s">
        <v>32</v>
      </c>
      <c r="G315" s="4" t="s">
        <v>33</v>
      </c>
      <c r="H315" s="4">
        <v>1</v>
      </c>
      <c r="I315" s="4" t="s">
        <v>34</v>
      </c>
      <c r="J315" s="4" t="s">
        <v>35</v>
      </c>
      <c r="K315" s="4" t="s">
        <v>2180</v>
      </c>
      <c r="L315" s="4" t="s">
        <v>4433</v>
      </c>
      <c r="M315" s="4" t="s">
        <v>1977</v>
      </c>
      <c r="N315" s="4" t="s">
        <v>2017</v>
      </c>
      <c r="O315" s="4" t="s">
        <v>2177</v>
      </c>
      <c r="P315" s="4" t="s">
        <v>4803</v>
      </c>
      <c r="Q315" s="4" t="s">
        <v>2019</v>
      </c>
      <c r="R315" s="4" t="s">
        <v>1979</v>
      </c>
      <c r="S315" s="4" t="s">
        <v>2181</v>
      </c>
      <c r="T315" s="4">
        <v>2</v>
      </c>
      <c r="U315" s="4" t="s">
        <v>77</v>
      </c>
      <c r="V315" s="4" t="s">
        <v>78</v>
      </c>
      <c r="W315" s="4" t="s">
        <v>78</v>
      </c>
      <c r="X315" s="4">
        <v>30</v>
      </c>
      <c r="Y315" s="4">
        <v>3</v>
      </c>
      <c r="Z315" s="4">
        <v>5</v>
      </c>
      <c r="AA315" s="4">
        <v>770</v>
      </c>
    </row>
    <row r="316" spans="1:27" x14ac:dyDescent="0.2">
      <c r="A316" s="4">
        <v>115</v>
      </c>
      <c r="B316" s="4" t="s">
        <v>2624</v>
      </c>
      <c r="C316" s="4">
        <v>0</v>
      </c>
      <c r="D316" s="4" t="s">
        <v>3701</v>
      </c>
      <c r="E316" s="4" t="s">
        <v>435</v>
      </c>
      <c r="F316" s="4" t="s">
        <v>32</v>
      </c>
      <c r="G316" s="4" t="s">
        <v>33</v>
      </c>
      <c r="H316" s="4">
        <v>1</v>
      </c>
      <c r="I316" s="4" t="s">
        <v>34</v>
      </c>
      <c r="J316" s="4" t="s">
        <v>35</v>
      </c>
      <c r="K316" s="4" t="s">
        <v>436</v>
      </c>
      <c r="L316" s="4" t="s">
        <v>4503</v>
      </c>
      <c r="M316" s="4" t="s">
        <v>375</v>
      </c>
      <c r="N316" s="4" t="s">
        <v>426</v>
      </c>
      <c r="O316" s="4" t="s">
        <v>437</v>
      </c>
      <c r="P316" s="4" t="s">
        <v>4860</v>
      </c>
      <c r="Q316" s="4" t="s">
        <v>428</v>
      </c>
      <c r="R316" s="4" t="s">
        <v>379</v>
      </c>
      <c r="S316" s="4" t="s">
        <v>437</v>
      </c>
      <c r="T316" s="4">
        <v>1</v>
      </c>
      <c r="U316" s="4" t="s">
        <v>41</v>
      </c>
      <c r="V316" s="4">
        <v>1</v>
      </c>
      <c r="W316" s="4">
        <v>2015</v>
      </c>
      <c r="X316" s="4">
        <v>492</v>
      </c>
      <c r="Y316" s="4">
        <v>5</v>
      </c>
      <c r="Z316" s="4">
        <v>21</v>
      </c>
      <c r="AA316" s="4">
        <v>115</v>
      </c>
    </row>
    <row r="317" spans="1:27" x14ac:dyDescent="0.2">
      <c r="A317" s="4">
        <v>834</v>
      </c>
      <c r="B317" s="4" t="s">
        <v>3343</v>
      </c>
      <c r="C317" s="4">
        <v>0</v>
      </c>
      <c r="D317" s="4" t="s">
        <v>3702</v>
      </c>
      <c r="E317" s="4" t="s">
        <v>2350</v>
      </c>
      <c r="F317" s="4" t="s">
        <v>32</v>
      </c>
      <c r="G317" s="4" t="s">
        <v>33</v>
      </c>
      <c r="H317" s="4">
        <v>1</v>
      </c>
      <c r="I317" s="4" t="s">
        <v>34</v>
      </c>
      <c r="J317" s="4" t="s">
        <v>35</v>
      </c>
      <c r="K317" s="4" t="s">
        <v>1999</v>
      </c>
      <c r="L317" s="4" t="s">
        <v>4504</v>
      </c>
      <c r="M317" s="4" t="s">
        <v>967</v>
      </c>
      <c r="N317" s="4" t="s">
        <v>2348</v>
      </c>
      <c r="O317" s="4" t="s">
        <v>2351</v>
      </c>
      <c r="P317" s="4" t="s">
        <v>4819</v>
      </c>
      <c r="Q317" s="4" t="s">
        <v>2349</v>
      </c>
      <c r="R317" s="4" t="s">
        <v>2272</v>
      </c>
      <c r="S317" s="4" t="s">
        <v>2351</v>
      </c>
      <c r="T317" s="4">
        <v>1</v>
      </c>
      <c r="U317" s="4" t="s">
        <v>41</v>
      </c>
      <c r="V317" s="4" t="s">
        <v>78</v>
      </c>
      <c r="W317" s="4" t="s">
        <v>78</v>
      </c>
      <c r="X317" s="4">
        <v>1081</v>
      </c>
      <c r="Y317" s="4">
        <v>8</v>
      </c>
      <c r="Z317" s="4">
        <v>35</v>
      </c>
      <c r="AA317" s="4">
        <v>834</v>
      </c>
    </row>
    <row r="318" spans="1:27" x14ac:dyDescent="0.2">
      <c r="A318" s="4">
        <v>830</v>
      </c>
      <c r="B318" s="4" t="s">
        <v>3339</v>
      </c>
      <c r="C318" s="4">
        <v>0</v>
      </c>
      <c r="D318" s="4" t="s">
        <v>3703</v>
      </c>
      <c r="E318" s="4" t="s">
        <v>2339</v>
      </c>
      <c r="F318" s="4" t="s">
        <v>32</v>
      </c>
      <c r="G318" s="4" t="s">
        <v>33</v>
      </c>
      <c r="H318" s="4">
        <v>1</v>
      </c>
      <c r="I318" s="4" t="s">
        <v>34</v>
      </c>
      <c r="J318" s="4" t="s">
        <v>35</v>
      </c>
      <c r="K318" s="4" t="s">
        <v>2340</v>
      </c>
      <c r="L318" s="4" t="s">
        <v>4505</v>
      </c>
      <c r="M318" s="4" t="s">
        <v>967</v>
      </c>
      <c r="N318" s="4" t="s">
        <v>2328</v>
      </c>
      <c r="O318" s="4" t="s">
        <v>2338</v>
      </c>
      <c r="P318" s="4" t="s">
        <v>4817</v>
      </c>
      <c r="Q318" s="4" t="s">
        <v>2329</v>
      </c>
      <c r="R318" s="4" t="s">
        <v>2272</v>
      </c>
      <c r="S318" s="4" t="s">
        <v>2338</v>
      </c>
      <c r="T318" s="4">
        <v>1</v>
      </c>
      <c r="U318" s="4" t="s">
        <v>41</v>
      </c>
      <c r="V318" s="4" t="s">
        <v>78</v>
      </c>
      <c r="W318" s="4" t="s">
        <v>78</v>
      </c>
      <c r="X318" s="4">
        <v>72</v>
      </c>
      <c r="Y318" s="4">
        <v>1</v>
      </c>
      <c r="Z318" s="4">
        <v>5</v>
      </c>
      <c r="AA318" s="4">
        <v>830</v>
      </c>
    </row>
    <row r="319" spans="1:27" x14ac:dyDescent="0.2">
      <c r="A319" s="4">
        <v>838</v>
      </c>
      <c r="B319" s="4" t="s">
        <v>3347</v>
      </c>
      <c r="C319" s="4">
        <v>0</v>
      </c>
      <c r="D319" s="4" t="s">
        <v>3704</v>
      </c>
      <c r="E319" s="4" t="s">
        <v>2364</v>
      </c>
      <c r="F319" s="4" t="s">
        <v>32</v>
      </c>
      <c r="G319" s="4" t="s">
        <v>33</v>
      </c>
      <c r="H319" s="4">
        <v>1</v>
      </c>
      <c r="I319" s="4" t="s">
        <v>34</v>
      </c>
      <c r="J319" s="4" t="s">
        <v>35</v>
      </c>
      <c r="K319" s="4" t="s">
        <v>2365</v>
      </c>
      <c r="L319" s="4" t="s">
        <v>4506</v>
      </c>
      <c r="M319" s="4" t="s">
        <v>967</v>
      </c>
      <c r="N319" s="4" t="s">
        <v>967</v>
      </c>
      <c r="O319" s="4" t="s">
        <v>2366</v>
      </c>
      <c r="P319" s="4" t="s">
        <v>4878</v>
      </c>
      <c r="Q319" s="4" t="s">
        <v>2362</v>
      </c>
      <c r="R319" s="4" t="s">
        <v>2272</v>
      </c>
      <c r="S319" s="4" t="s">
        <v>2367</v>
      </c>
      <c r="T319" s="4">
        <v>1</v>
      </c>
      <c r="U319" s="4" t="s">
        <v>41</v>
      </c>
      <c r="V319" s="4">
        <v>1</v>
      </c>
      <c r="W319" s="4">
        <v>2017</v>
      </c>
      <c r="X319" s="4">
        <v>107</v>
      </c>
      <c r="Y319" s="4">
        <v>1</v>
      </c>
      <c r="Z319" s="4">
        <v>5</v>
      </c>
      <c r="AA319" s="4">
        <v>838</v>
      </c>
    </row>
    <row r="320" spans="1:27" x14ac:dyDescent="0.2">
      <c r="A320" s="4">
        <v>661</v>
      </c>
      <c r="B320" s="4" t="s">
        <v>3170</v>
      </c>
      <c r="C320" s="4">
        <v>0</v>
      </c>
      <c r="D320" s="4" t="s">
        <v>3705</v>
      </c>
      <c r="E320" s="4" t="s">
        <v>1923</v>
      </c>
      <c r="F320" s="4" t="s">
        <v>32</v>
      </c>
      <c r="G320" s="4" t="s">
        <v>33</v>
      </c>
      <c r="H320" s="4">
        <v>1</v>
      </c>
      <c r="I320" s="4" t="s">
        <v>34</v>
      </c>
      <c r="J320" s="4" t="s">
        <v>35</v>
      </c>
      <c r="K320" s="4" t="s">
        <v>1923</v>
      </c>
      <c r="L320" s="4" t="s">
        <v>4368</v>
      </c>
      <c r="M320" s="4" t="s">
        <v>1841</v>
      </c>
      <c r="N320" s="4" t="s">
        <v>1841</v>
      </c>
      <c r="O320" s="4" t="s">
        <v>1912</v>
      </c>
      <c r="P320" s="4" t="s">
        <v>4836</v>
      </c>
      <c r="Q320" s="4" t="s">
        <v>1905</v>
      </c>
      <c r="R320" s="4" t="s">
        <v>1844</v>
      </c>
      <c r="S320" s="4" t="s">
        <v>1924</v>
      </c>
      <c r="T320" s="4">
        <v>2</v>
      </c>
      <c r="U320" s="4" t="s">
        <v>77</v>
      </c>
      <c r="V320" s="4" t="s">
        <v>78</v>
      </c>
      <c r="W320" s="4" t="s">
        <v>78</v>
      </c>
      <c r="X320" s="4">
        <v>98</v>
      </c>
      <c r="Y320" s="4">
        <v>2</v>
      </c>
      <c r="Z320" s="4">
        <v>5</v>
      </c>
      <c r="AA320" s="4">
        <v>661</v>
      </c>
    </row>
    <row r="321" spans="1:27" x14ac:dyDescent="0.2">
      <c r="A321" s="4">
        <v>672</v>
      </c>
      <c r="B321" s="4" t="s">
        <v>3181</v>
      </c>
      <c r="C321" s="4">
        <v>0</v>
      </c>
      <c r="D321" s="4" t="s">
        <v>3706</v>
      </c>
      <c r="E321" s="4" t="s">
        <v>1954</v>
      </c>
      <c r="F321" s="4" t="s">
        <v>32</v>
      </c>
      <c r="G321" s="4" t="s">
        <v>33</v>
      </c>
      <c r="H321" s="4">
        <v>2</v>
      </c>
      <c r="I321" s="4" t="s">
        <v>47</v>
      </c>
      <c r="J321" s="4" t="s">
        <v>48</v>
      </c>
      <c r="K321" s="4" t="s">
        <v>1955</v>
      </c>
      <c r="L321" s="4" t="s">
        <v>4363</v>
      </c>
      <c r="M321" s="4" t="s">
        <v>1841</v>
      </c>
      <c r="N321" s="4" t="s">
        <v>1947</v>
      </c>
      <c r="O321" s="4" t="s">
        <v>1947</v>
      </c>
      <c r="P321" s="4" t="s">
        <v>4834</v>
      </c>
      <c r="Q321" s="4" t="s">
        <v>1948</v>
      </c>
      <c r="R321" s="4" t="s">
        <v>1844</v>
      </c>
      <c r="S321" s="4" t="s">
        <v>1947</v>
      </c>
      <c r="T321" s="4">
        <v>2</v>
      </c>
      <c r="U321" s="4" t="s">
        <v>77</v>
      </c>
      <c r="V321" s="4" t="s">
        <v>78</v>
      </c>
      <c r="W321" s="4" t="s">
        <v>78</v>
      </c>
      <c r="X321" s="4">
        <v>177</v>
      </c>
      <c r="Y321" s="4">
        <v>5</v>
      </c>
      <c r="Z321" s="4">
        <v>9</v>
      </c>
      <c r="AA321" s="4">
        <v>672</v>
      </c>
    </row>
    <row r="322" spans="1:27" x14ac:dyDescent="0.2">
      <c r="A322" s="4">
        <v>665</v>
      </c>
      <c r="B322" s="4" t="s">
        <v>3174</v>
      </c>
      <c r="C322" s="4">
        <v>0</v>
      </c>
      <c r="D322" s="4" t="s">
        <v>3707</v>
      </c>
      <c r="E322" s="4" t="s">
        <v>1934</v>
      </c>
      <c r="F322" s="4" t="s">
        <v>32</v>
      </c>
      <c r="G322" s="4" t="s">
        <v>33</v>
      </c>
      <c r="H322" s="4">
        <v>1</v>
      </c>
      <c r="I322" s="4" t="s">
        <v>34</v>
      </c>
      <c r="J322" s="4" t="s">
        <v>35</v>
      </c>
      <c r="K322" s="4" t="s">
        <v>1935</v>
      </c>
      <c r="L322" s="4" t="s">
        <v>4507</v>
      </c>
      <c r="M322" s="4" t="s">
        <v>1841</v>
      </c>
      <c r="N322" s="4" t="s">
        <v>1842</v>
      </c>
      <c r="O322" s="4" t="s">
        <v>1936</v>
      </c>
      <c r="P322" s="4" t="s">
        <v>4839</v>
      </c>
      <c r="Q322" s="4" t="s">
        <v>1932</v>
      </c>
      <c r="R322" s="4" t="s">
        <v>1844</v>
      </c>
      <c r="S322" s="4" t="s">
        <v>1937</v>
      </c>
      <c r="T322" s="4">
        <v>2</v>
      </c>
      <c r="U322" s="4" t="s">
        <v>77</v>
      </c>
      <c r="V322" s="4" t="s">
        <v>78</v>
      </c>
      <c r="W322" s="4" t="s">
        <v>78</v>
      </c>
      <c r="X322" s="4">
        <v>35</v>
      </c>
      <c r="Y322" s="4">
        <v>3</v>
      </c>
      <c r="Z322" s="4">
        <v>5</v>
      </c>
      <c r="AA322" s="4">
        <v>665</v>
      </c>
    </row>
    <row r="323" spans="1:27" x14ac:dyDescent="0.2">
      <c r="A323" s="4">
        <v>867</v>
      </c>
      <c r="B323" s="4" t="s">
        <v>3376</v>
      </c>
      <c r="C323" s="4">
        <v>0</v>
      </c>
      <c r="D323" s="4" t="s">
        <v>3708</v>
      </c>
      <c r="E323" s="4" t="s">
        <v>2456</v>
      </c>
      <c r="F323" s="4" t="s">
        <v>32</v>
      </c>
      <c r="G323" s="4" t="s">
        <v>33</v>
      </c>
      <c r="H323" s="4">
        <v>1</v>
      </c>
      <c r="I323" s="4" t="s">
        <v>34</v>
      </c>
      <c r="J323" s="4" t="s">
        <v>35</v>
      </c>
      <c r="K323" s="4" t="s">
        <v>2457</v>
      </c>
      <c r="L323" s="4" t="s">
        <v>4508</v>
      </c>
      <c r="M323" s="4" t="s">
        <v>2446</v>
      </c>
      <c r="N323" s="4" t="s">
        <v>2458</v>
      </c>
      <c r="O323" s="4" t="s">
        <v>2459</v>
      </c>
      <c r="P323" s="4" t="s">
        <v>4867</v>
      </c>
      <c r="Q323" s="4" t="s">
        <v>2460</v>
      </c>
      <c r="R323" s="4" t="s">
        <v>2448</v>
      </c>
      <c r="S323" s="4" t="s">
        <v>2459</v>
      </c>
      <c r="T323" s="4">
        <v>1</v>
      </c>
      <c r="U323" s="4" t="s">
        <v>41</v>
      </c>
      <c r="V323" s="4" t="s">
        <v>78</v>
      </c>
      <c r="W323" s="4" t="s">
        <v>78</v>
      </c>
      <c r="X323" s="4">
        <v>168</v>
      </c>
      <c r="Y323" s="4">
        <v>5</v>
      </c>
      <c r="Z323" s="4">
        <v>8</v>
      </c>
      <c r="AA323" s="4">
        <v>867</v>
      </c>
    </row>
    <row r="324" spans="1:27" x14ac:dyDescent="0.2">
      <c r="A324" s="4">
        <v>26</v>
      </c>
      <c r="B324" s="4" t="s">
        <v>2535</v>
      </c>
      <c r="C324" s="4">
        <v>0</v>
      </c>
      <c r="D324" s="4" t="s">
        <v>3709</v>
      </c>
      <c r="E324" s="4" t="s">
        <v>126</v>
      </c>
      <c r="F324" s="4" t="s">
        <v>32</v>
      </c>
      <c r="G324" s="4" t="s">
        <v>33</v>
      </c>
      <c r="H324" s="4">
        <v>1</v>
      </c>
      <c r="I324" s="4" t="s">
        <v>34</v>
      </c>
      <c r="J324" s="4" t="s">
        <v>35</v>
      </c>
      <c r="K324" s="4" t="s">
        <v>127</v>
      </c>
      <c r="L324" s="4" t="s">
        <v>4377</v>
      </c>
      <c r="M324" s="4" t="s">
        <v>109</v>
      </c>
      <c r="N324" s="4" t="s">
        <v>116</v>
      </c>
      <c r="O324" s="4" t="s">
        <v>121</v>
      </c>
      <c r="P324" s="4" t="s">
        <v>4841</v>
      </c>
      <c r="Q324" s="4" t="s">
        <v>118</v>
      </c>
      <c r="R324" s="4" t="s">
        <v>113</v>
      </c>
      <c r="S324" s="4" t="s">
        <v>121</v>
      </c>
      <c r="T324" s="4">
        <v>1</v>
      </c>
      <c r="U324" s="4" t="s">
        <v>41</v>
      </c>
      <c r="V324" s="4" t="s">
        <v>78</v>
      </c>
      <c r="W324" s="4" t="s">
        <v>78</v>
      </c>
      <c r="X324" s="4">
        <v>211</v>
      </c>
      <c r="Y324" s="4">
        <v>7</v>
      </c>
      <c r="Z324" s="4">
        <v>14</v>
      </c>
      <c r="AA324" s="4">
        <v>26</v>
      </c>
    </row>
    <row r="325" spans="1:27" x14ac:dyDescent="0.2">
      <c r="A325" s="4">
        <v>32</v>
      </c>
      <c r="B325" s="4" t="s">
        <v>2541</v>
      </c>
      <c r="C325" s="4">
        <v>0</v>
      </c>
      <c r="D325" s="4" t="s">
        <v>3710</v>
      </c>
      <c r="E325" s="4" t="s">
        <v>142</v>
      </c>
      <c r="F325" s="4" t="s">
        <v>32</v>
      </c>
      <c r="G325" s="4" t="s">
        <v>33</v>
      </c>
      <c r="H325" s="4">
        <v>1</v>
      </c>
      <c r="I325" s="4" t="s">
        <v>34</v>
      </c>
      <c r="J325" s="4" t="s">
        <v>35</v>
      </c>
      <c r="K325" s="4" t="s">
        <v>143</v>
      </c>
      <c r="L325" s="4" t="s">
        <v>4377</v>
      </c>
      <c r="M325" s="4" t="s">
        <v>109</v>
      </c>
      <c r="N325" s="4" t="s">
        <v>116</v>
      </c>
      <c r="O325" s="4" t="s">
        <v>121</v>
      </c>
      <c r="P325" s="4" t="s">
        <v>4841</v>
      </c>
      <c r="Q325" s="4" t="s">
        <v>118</v>
      </c>
      <c r="R325" s="4" t="s">
        <v>113</v>
      </c>
      <c r="S325" s="4" t="s">
        <v>121</v>
      </c>
      <c r="T325" s="4">
        <v>1</v>
      </c>
      <c r="U325" s="4" t="s">
        <v>41</v>
      </c>
      <c r="V325" s="4" t="s">
        <v>78</v>
      </c>
      <c r="W325" s="4" t="s">
        <v>78</v>
      </c>
      <c r="X325" s="4">
        <v>548</v>
      </c>
      <c r="Y325" s="4">
        <v>13</v>
      </c>
      <c r="Z325" s="4">
        <v>22</v>
      </c>
      <c r="AA325" s="4">
        <v>32</v>
      </c>
    </row>
    <row r="326" spans="1:27" x14ac:dyDescent="0.2">
      <c r="A326" s="4">
        <v>30</v>
      </c>
      <c r="B326" s="4" t="s">
        <v>2539</v>
      </c>
      <c r="C326" s="4">
        <v>0</v>
      </c>
      <c r="D326" s="4" t="s">
        <v>3711</v>
      </c>
      <c r="E326" s="4" t="s">
        <v>136</v>
      </c>
      <c r="F326" s="4" t="s">
        <v>32</v>
      </c>
      <c r="G326" s="4" t="s">
        <v>33</v>
      </c>
      <c r="H326" s="4">
        <v>2</v>
      </c>
      <c r="I326" s="4" t="s">
        <v>47</v>
      </c>
      <c r="J326" s="4" t="s">
        <v>48</v>
      </c>
      <c r="K326" s="4" t="s">
        <v>137</v>
      </c>
      <c r="L326" s="4" t="s">
        <v>4377</v>
      </c>
      <c r="M326" s="4" t="s">
        <v>109</v>
      </c>
      <c r="N326" s="4" t="s">
        <v>116</v>
      </c>
      <c r="O326" s="4" t="s">
        <v>121</v>
      </c>
      <c r="P326" s="4" t="s">
        <v>4841</v>
      </c>
      <c r="Q326" s="4" t="s">
        <v>118</v>
      </c>
      <c r="R326" s="4" t="s">
        <v>113</v>
      </c>
      <c r="S326" s="4" t="s">
        <v>138</v>
      </c>
      <c r="T326" s="4">
        <v>1</v>
      </c>
      <c r="U326" s="4" t="s">
        <v>41</v>
      </c>
      <c r="V326" s="4" t="s">
        <v>78</v>
      </c>
      <c r="W326" s="4" t="s">
        <v>78</v>
      </c>
      <c r="X326" s="4">
        <v>448</v>
      </c>
      <c r="Y326" s="4">
        <v>9</v>
      </c>
      <c r="Z326" s="4">
        <v>17</v>
      </c>
      <c r="AA326" s="4">
        <v>30</v>
      </c>
    </row>
    <row r="327" spans="1:27" x14ac:dyDescent="0.2">
      <c r="A327" s="4">
        <v>22</v>
      </c>
      <c r="B327" s="4" t="s">
        <v>2531</v>
      </c>
      <c r="C327" s="4">
        <v>0</v>
      </c>
      <c r="D327" s="4" t="s">
        <v>3712</v>
      </c>
      <c r="E327" s="4" t="s">
        <v>107</v>
      </c>
      <c r="F327" s="4" t="s">
        <v>32</v>
      </c>
      <c r="G327" s="4" t="s">
        <v>33</v>
      </c>
      <c r="H327" s="4">
        <v>1</v>
      </c>
      <c r="I327" s="4" t="s">
        <v>34</v>
      </c>
      <c r="J327" s="4" t="s">
        <v>35</v>
      </c>
      <c r="K327" s="4" t="s">
        <v>108</v>
      </c>
      <c r="L327" s="4" t="s">
        <v>4509</v>
      </c>
      <c r="M327" s="4" t="s">
        <v>109</v>
      </c>
      <c r="N327" s="4" t="s">
        <v>110</v>
      </c>
      <c r="O327" s="4" t="s">
        <v>111</v>
      </c>
      <c r="P327" s="4" t="s">
        <v>4881</v>
      </c>
      <c r="Q327" s="4" t="s">
        <v>112</v>
      </c>
      <c r="R327" s="4" t="s">
        <v>113</v>
      </c>
      <c r="S327" s="4" t="s">
        <v>111</v>
      </c>
      <c r="T327" s="4">
        <v>1</v>
      </c>
      <c r="U327" s="4" t="s">
        <v>41</v>
      </c>
      <c r="V327" s="4">
        <v>1</v>
      </c>
      <c r="W327" s="4">
        <v>2016</v>
      </c>
      <c r="X327" s="4">
        <v>229</v>
      </c>
      <c r="Y327" s="4">
        <v>4</v>
      </c>
      <c r="Z327" s="4">
        <v>20</v>
      </c>
      <c r="AA327" s="4">
        <v>22</v>
      </c>
    </row>
    <row r="328" spans="1:27" x14ac:dyDescent="0.2">
      <c r="A328" s="4">
        <v>35</v>
      </c>
      <c r="B328" s="4" t="s">
        <v>2544</v>
      </c>
      <c r="C328" s="4">
        <v>0</v>
      </c>
      <c r="D328" s="4" t="s">
        <v>3713</v>
      </c>
      <c r="E328" s="4" t="s">
        <v>152</v>
      </c>
      <c r="F328" s="4" t="s">
        <v>32</v>
      </c>
      <c r="G328" s="4" t="s">
        <v>33</v>
      </c>
      <c r="H328" s="4">
        <v>1</v>
      </c>
      <c r="I328" s="4" t="s">
        <v>34</v>
      </c>
      <c r="J328" s="4" t="s">
        <v>35</v>
      </c>
      <c r="K328" s="4" t="s">
        <v>153</v>
      </c>
      <c r="L328" s="4" t="s">
        <v>4510</v>
      </c>
      <c r="M328" s="4" t="s">
        <v>109</v>
      </c>
      <c r="N328" s="4" t="s">
        <v>154</v>
      </c>
      <c r="O328" s="4" t="s">
        <v>155</v>
      </c>
      <c r="P328" s="4" t="s">
        <v>4882</v>
      </c>
      <c r="Q328" s="4" t="s">
        <v>156</v>
      </c>
      <c r="R328" s="4" t="s">
        <v>113</v>
      </c>
      <c r="S328" s="4" t="s">
        <v>157</v>
      </c>
      <c r="T328" s="4">
        <v>1</v>
      </c>
      <c r="U328" s="4" t="s">
        <v>41</v>
      </c>
      <c r="V328" s="4" t="s">
        <v>78</v>
      </c>
      <c r="W328" s="4" t="s">
        <v>78</v>
      </c>
      <c r="X328" s="4">
        <v>1067</v>
      </c>
      <c r="Y328" s="4">
        <v>11</v>
      </c>
      <c r="Z328" s="4">
        <v>35</v>
      </c>
      <c r="AA328" s="4">
        <v>35</v>
      </c>
    </row>
    <row r="329" spans="1:27" x14ac:dyDescent="0.2">
      <c r="A329" s="4">
        <v>36</v>
      </c>
      <c r="B329" s="4" t="s">
        <v>2545</v>
      </c>
      <c r="C329" s="4">
        <v>0</v>
      </c>
      <c r="D329" s="4" t="s">
        <v>3714</v>
      </c>
      <c r="E329" s="4" t="s">
        <v>158</v>
      </c>
      <c r="F329" s="4" t="s">
        <v>32</v>
      </c>
      <c r="G329" s="4" t="s">
        <v>33</v>
      </c>
      <c r="H329" s="4">
        <v>1</v>
      </c>
      <c r="I329" s="4" t="s">
        <v>34</v>
      </c>
      <c r="J329" s="4" t="s">
        <v>35</v>
      </c>
      <c r="K329" s="4" t="s">
        <v>159</v>
      </c>
      <c r="L329" s="4" t="s">
        <v>4510</v>
      </c>
      <c r="M329" s="4" t="s">
        <v>109</v>
      </c>
      <c r="N329" s="4" t="s">
        <v>154</v>
      </c>
      <c r="O329" s="4" t="s">
        <v>155</v>
      </c>
      <c r="P329" s="4" t="s">
        <v>4882</v>
      </c>
      <c r="Q329" s="4" t="s">
        <v>156</v>
      </c>
      <c r="R329" s="4" t="s">
        <v>113</v>
      </c>
      <c r="S329" s="4" t="s">
        <v>157</v>
      </c>
      <c r="T329" s="4">
        <v>1</v>
      </c>
      <c r="U329" s="4" t="s">
        <v>41</v>
      </c>
      <c r="V329" s="4" t="s">
        <v>78</v>
      </c>
      <c r="W329" s="4" t="s">
        <v>78</v>
      </c>
      <c r="X329" s="4">
        <v>1198</v>
      </c>
      <c r="Y329" s="4">
        <v>16</v>
      </c>
      <c r="Z329" s="4">
        <v>50</v>
      </c>
      <c r="AA329" s="4">
        <v>36</v>
      </c>
    </row>
    <row r="330" spans="1:27" x14ac:dyDescent="0.2">
      <c r="A330" s="4">
        <v>40</v>
      </c>
      <c r="B330" s="4" t="s">
        <v>2549</v>
      </c>
      <c r="C330" s="4">
        <v>0</v>
      </c>
      <c r="D330" s="4" t="s">
        <v>3715</v>
      </c>
      <c r="E330" s="4" t="s">
        <v>171</v>
      </c>
      <c r="F330" s="4" t="s">
        <v>32</v>
      </c>
      <c r="G330" s="4" t="s">
        <v>33</v>
      </c>
      <c r="H330" s="4">
        <v>1</v>
      </c>
      <c r="I330" s="4" t="s">
        <v>34</v>
      </c>
      <c r="J330" s="4" t="s">
        <v>35</v>
      </c>
      <c r="K330" s="4" t="s">
        <v>172</v>
      </c>
      <c r="L330" s="4" t="s">
        <v>4511</v>
      </c>
      <c r="M330" s="4" t="s">
        <v>109</v>
      </c>
      <c r="N330" s="4" t="s">
        <v>173</v>
      </c>
      <c r="O330" s="4" t="s">
        <v>174</v>
      </c>
      <c r="P330" s="4" t="s">
        <v>4883</v>
      </c>
      <c r="Q330" s="4" t="s">
        <v>175</v>
      </c>
      <c r="R330" s="4" t="s">
        <v>113</v>
      </c>
      <c r="S330" s="4" t="s">
        <v>174</v>
      </c>
      <c r="T330" s="4">
        <v>1</v>
      </c>
      <c r="U330" s="4" t="s">
        <v>41</v>
      </c>
      <c r="V330" s="4" t="s">
        <v>78</v>
      </c>
      <c r="W330" s="4" t="s">
        <v>78</v>
      </c>
      <c r="X330" s="4">
        <v>872</v>
      </c>
      <c r="Y330" s="4">
        <v>11</v>
      </c>
      <c r="Z330" s="4">
        <v>30</v>
      </c>
      <c r="AA330" s="4">
        <v>40</v>
      </c>
    </row>
    <row r="331" spans="1:27" x14ac:dyDescent="0.2">
      <c r="A331" s="4">
        <v>37</v>
      </c>
      <c r="B331" s="4" t="s">
        <v>2546</v>
      </c>
      <c r="C331" s="4">
        <v>0</v>
      </c>
      <c r="D331" s="4" t="s">
        <v>3716</v>
      </c>
      <c r="E331" s="4" t="s">
        <v>160</v>
      </c>
      <c r="F331" s="4" t="s">
        <v>32</v>
      </c>
      <c r="G331" s="4" t="s">
        <v>33</v>
      </c>
      <c r="H331" s="4">
        <v>2</v>
      </c>
      <c r="I331" s="4" t="s">
        <v>47</v>
      </c>
      <c r="J331" s="4" t="s">
        <v>48</v>
      </c>
      <c r="K331" s="4" t="s">
        <v>161</v>
      </c>
      <c r="L331" s="4" t="s">
        <v>4512</v>
      </c>
      <c r="M331" s="4" t="s">
        <v>109</v>
      </c>
      <c r="N331" s="4" t="s">
        <v>154</v>
      </c>
      <c r="O331" s="4" t="s">
        <v>154</v>
      </c>
      <c r="P331" s="4" t="s">
        <v>4882</v>
      </c>
      <c r="Q331" s="4" t="s">
        <v>156</v>
      </c>
      <c r="R331" s="4" t="s">
        <v>113</v>
      </c>
      <c r="S331" s="4" t="s">
        <v>162</v>
      </c>
      <c r="T331" s="4">
        <v>1</v>
      </c>
      <c r="U331" s="4" t="s">
        <v>41</v>
      </c>
      <c r="V331" s="4" t="s">
        <v>78</v>
      </c>
      <c r="W331" s="4" t="s">
        <v>78</v>
      </c>
      <c r="X331" s="4">
        <v>616</v>
      </c>
      <c r="Y331" s="4">
        <v>5</v>
      </c>
      <c r="Z331" s="4">
        <v>20</v>
      </c>
      <c r="AA331" s="4">
        <v>37</v>
      </c>
    </row>
    <row r="332" spans="1:27" x14ac:dyDescent="0.2">
      <c r="A332" s="4">
        <v>324</v>
      </c>
      <c r="B332" s="4" t="s">
        <v>2833</v>
      </c>
      <c r="C332" s="4">
        <v>0</v>
      </c>
      <c r="D332" s="4" t="s">
        <v>3717</v>
      </c>
      <c r="E332" s="4" t="s">
        <v>1054</v>
      </c>
      <c r="F332" s="4" t="s">
        <v>32</v>
      </c>
      <c r="G332" s="4" t="s">
        <v>33</v>
      </c>
      <c r="H332" s="4">
        <v>1</v>
      </c>
      <c r="I332" s="4" t="s">
        <v>34</v>
      </c>
      <c r="J332" s="4" t="s">
        <v>35</v>
      </c>
      <c r="K332" s="4" t="s">
        <v>1055</v>
      </c>
      <c r="L332" s="4" t="s">
        <v>4401</v>
      </c>
      <c r="M332" s="4" t="s">
        <v>128</v>
      </c>
      <c r="N332" s="4" t="s">
        <v>1042</v>
      </c>
      <c r="O332" s="4" t="s">
        <v>1042</v>
      </c>
      <c r="P332" s="4" t="s">
        <v>4884</v>
      </c>
      <c r="Q332" s="4" t="s">
        <v>1056</v>
      </c>
      <c r="R332" s="4" t="s">
        <v>1045</v>
      </c>
      <c r="S332" s="4" t="s">
        <v>1042</v>
      </c>
      <c r="T332" s="4">
        <v>1</v>
      </c>
      <c r="U332" s="4" t="s">
        <v>41</v>
      </c>
      <c r="V332" s="4" t="s">
        <v>78</v>
      </c>
      <c r="W332" s="4" t="s">
        <v>78</v>
      </c>
      <c r="X332" s="4">
        <v>458</v>
      </c>
      <c r="Y332" s="4">
        <v>13</v>
      </c>
      <c r="Z332" s="4">
        <v>19</v>
      </c>
      <c r="AA332" s="4">
        <v>324</v>
      </c>
    </row>
    <row r="333" spans="1:27" x14ac:dyDescent="0.2">
      <c r="A333" s="4">
        <v>322</v>
      </c>
      <c r="B333" s="4" t="s">
        <v>2831</v>
      </c>
      <c r="C333" s="4">
        <v>0</v>
      </c>
      <c r="D333" s="4" t="s">
        <v>3718</v>
      </c>
      <c r="E333" s="4" t="s">
        <v>1047</v>
      </c>
      <c r="F333" s="4" t="s">
        <v>32</v>
      </c>
      <c r="G333" s="4" t="s">
        <v>33</v>
      </c>
      <c r="H333" s="4">
        <v>2</v>
      </c>
      <c r="I333" s="4" t="s">
        <v>47</v>
      </c>
      <c r="J333" s="4" t="s">
        <v>48</v>
      </c>
      <c r="K333" s="4" t="s">
        <v>1048</v>
      </c>
      <c r="L333" s="4" t="s">
        <v>4485</v>
      </c>
      <c r="M333" s="4" t="s">
        <v>128</v>
      </c>
      <c r="N333" s="4" t="s">
        <v>1042</v>
      </c>
      <c r="O333" s="4" t="s">
        <v>1049</v>
      </c>
      <c r="P333" s="4" t="s">
        <v>4877</v>
      </c>
      <c r="Q333" s="4" t="s">
        <v>1050</v>
      </c>
      <c r="R333" s="4" t="s">
        <v>1045</v>
      </c>
      <c r="S333" s="4" t="s">
        <v>1049</v>
      </c>
      <c r="T333" s="4">
        <v>1</v>
      </c>
      <c r="U333" s="4" t="s">
        <v>41</v>
      </c>
      <c r="V333" s="4" t="s">
        <v>78</v>
      </c>
      <c r="W333" s="4" t="s">
        <v>78</v>
      </c>
      <c r="X333" s="4">
        <v>513</v>
      </c>
      <c r="Y333" s="4">
        <v>12</v>
      </c>
      <c r="Z333" s="4">
        <v>18</v>
      </c>
      <c r="AA333" s="4">
        <v>322</v>
      </c>
    </row>
    <row r="334" spans="1:27" x14ac:dyDescent="0.2">
      <c r="A334" s="4">
        <v>710</v>
      </c>
      <c r="B334" s="4" t="s">
        <v>3219</v>
      </c>
      <c r="C334" s="4">
        <v>0</v>
      </c>
      <c r="D334" s="4" t="s">
        <v>3719</v>
      </c>
      <c r="E334" s="4" t="s">
        <v>2056</v>
      </c>
      <c r="F334" s="4" t="s">
        <v>32</v>
      </c>
      <c r="G334" s="4" t="s">
        <v>33</v>
      </c>
      <c r="H334" s="4">
        <v>1</v>
      </c>
      <c r="I334" s="4" t="s">
        <v>34</v>
      </c>
      <c r="J334" s="4" t="s">
        <v>35</v>
      </c>
      <c r="K334" s="4" t="s">
        <v>2057</v>
      </c>
      <c r="L334" s="4" t="s">
        <v>4513</v>
      </c>
      <c r="M334" s="4" t="s">
        <v>1977</v>
      </c>
      <c r="N334" s="4" t="s">
        <v>2052</v>
      </c>
      <c r="O334" s="4" t="s">
        <v>2058</v>
      </c>
      <c r="P334" s="4" t="s">
        <v>4797</v>
      </c>
      <c r="Q334" s="4" t="s">
        <v>2054</v>
      </c>
      <c r="R334" s="4" t="s">
        <v>1979</v>
      </c>
      <c r="S334" s="4" t="s">
        <v>2056</v>
      </c>
      <c r="T334" s="4">
        <v>2</v>
      </c>
      <c r="U334" s="4" t="s">
        <v>77</v>
      </c>
      <c r="V334" s="4" t="s">
        <v>78</v>
      </c>
      <c r="W334" s="4" t="s">
        <v>78</v>
      </c>
      <c r="X334" s="4">
        <v>55</v>
      </c>
      <c r="Y334" s="4">
        <v>2</v>
      </c>
      <c r="Z334" s="4">
        <v>5</v>
      </c>
      <c r="AA334" s="4">
        <v>710</v>
      </c>
    </row>
    <row r="335" spans="1:27" x14ac:dyDescent="0.2">
      <c r="A335" s="4">
        <v>791</v>
      </c>
      <c r="B335" s="4" t="s">
        <v>3300</v>
      </c>
      <c r="C335" s="4">
        <v>0</v>
      </c>
      <c r="D335" s="4" t="s">
        <v>3720</v>
      </c>
      <c r="E335" s="4" t="s">
        <v>2232</v>
      </c>
      <c r="F335" s="4" t="s">
        <v>32</v>
      </c>
      <c r="G335" s="4" t="s">
        <v>33</v>
      </c>
      <c r="H335" s="4">
        <v>1</v>
      </c>
      <c r="I335" s="4" t="s">
        <v>34</v>
      </c>
      <c r="J335" s="4" t="s">
        <v>35</v>
      </c>
      <c r="K335" s="4" t="s">
        <v>2233</v>
      </c>
      <c r="L335" s="4" t="s">
        <v>4283</v>
      </c>
      <c r="M335" s="4" t="s">
        <v>1977</v>
      </c>
      <c r="N335" s="4" t="s">
        <v>2042</v>
      </c>
      <c r="O335" s="4" t="s">
        <v>2042</v>
      </c>
      <c r="P335" s="4" t="s">
        <v>4788</v>
      </c>
      <c r="Q335" s="4" t="s">
        <v>2043</v>
      </c>
      <c r="R335" s="4" t="s">
        <v>1979</v>
      </c>
      <c r="S335" s="4" t="s">
        <v>2234</v>
      </c>
      <c r="T335" s="4">
        <v>2</v>
      </c>
      <c r="U335" s="4" t="s">
        <v>77</v>
      </c>
      <c r="V335" s="4">
        <v>1</v>
      </c>
      <c r="W335" s="4">
        <v>2015</v>
      </c>
      <c r="X335" s="4">
        <v>108</v>
      </c>
      <c r="Y335" s="4">
        <v>3</v>
      </c>
      <c r="Z335" s="4">
        <v>9</v>
      </c>
      <c r="AA335" s="4">
        <v>791</v>
      </c>
    </row>
    <row r="336" spans="1:27" x14ac:dyDescent="0.2">
      <c r="A336" s="4">
        <v>687</v>
      </c>
      <c r="B336" s="4" t="s">
        <v>3196</v>
      </c>
      <c r="C336" s="4">
        <v>0</v>
      </c>
      <c r="D336" s="4" t="s">
        <v>3721</v>
      </c>
      <c r="E336" s="4" t="s">
        <v>1992</v>
      </c>
      <c r="F336" s="4" t="s">
        <v>32</v>
      </c>
      <c r="G336" s="4" t="s">
        <v>33</v>
      </c>
      <c r="H336" s="4">
        <v>1</v>
      </c>
      <c r="I336" s="4" t="s">
        <v>34</v>
      </c>
      <c r="J336" s="4" t="s">
        <v>35</v>
      </c>
      <c r="K336" s="4" t="s">
        <v>1992</v>
      </c>
      <c r="L336" s="4" t="s">
        <v>4300</v>
      </c>
      <c r="M336" s="4" t="s">
        <v>1977</v>
      </c>
      <c r="N336" s="4" t="s">
        <v>1977</v>
      </c>
      <c r="O336" s="4" t="s">
        <v>1977</v>
      </c>
      <c r="P336" s="4" t="s">
        <v>4802</v>
      </c>
      <c r="Q336" s="4" t="s">
        <v>1978</v>
      </c>
      <c r="R336" s="4" t="s">
        <v>1979</v>
      </c>
      <c r="S336" s="4" t="s">
        <v>1993</v>
      </c>
      <c r="T336" s="4">
        <v>2</v>
      </c>
      <c r="U336" s="4" t="s">
        <v>77</v>
      </c>
      <c r="V336" s="4" t="s">
        <v>78</v>
      </c>
      <c r="W336" s="4" t="s">
        <v>78</v>
      </c>
      <c r="X336" s="4">
        <v>14</v>
      </c>
      <c r="Y336" s="4">
        <v>2</v>
      </c>
      <c r="Z336" s="4">
        <v>5</v>
      </c>
      <c r="AA336" s="4">
        <v>687</v>
      </c>
    </row>
    <row r="337" spans="1:27" x14ac:dyDescent="0.2">
      <c r="A337" s="4">
        <v>785</v>
      </c>
      <c r="B337" s="4" t="s">
        <v>3294</v>
      </c>
      <c r="C337" s="4">
        <v>0</v>
      </c>
      <c r="D337" s="4" t="s">
        <v>3722</v>
      </c>
      <c r="E337" s="4" t="s">
        <v>2215</v>
      </c>
      <c r="F337" s="4" t="s">
        <v>32</v>
      </c>
      <c r="G337" s="4" t="s">
        <v>33</v>
      </c>
      <c r="H337" s="4">
        <v>1</v>
      </c>
      <c r="I337" s="4" t="s">
        <v>34</v>
      </c>
      <c r="J337" s="4" t="s">
        <v>35</v>
      </c>
      <c r="K337" s="4" t="s">
        <v>2216</v>
      </c>
      <c r="L337" s="4" t="s">
        <v>4478</v>
      </c>
      <c r="M337" s="4" t="s">
        <v>1977</v>
      </c>
      <c r="N337" s="4" t="s">
        <v>2007</v>
      </c>
      <c r="O337" s="4" t="s">
        <v>2209</v>
      </c>
      <c r="P337" s="4" t="s">
        <v>4799</v>
      </c>
      <c r="Q337" s="4" t="s">
        <v>2197</v>
      </c>
      <c r="R337" s="4" t="s">
        <v>1979</v>
      </c>
      <c r="S337" s="4" t="s">
        <v>2217</v>
      </c>
      <c r="T337" s="4">
        <v>2</v>
      </c>
      <c r="U337" s="4" t="s">
        <v>77</v>
      </c>
      <c r="V337" s="4">
        <v>1</v>
      </c>
      <c r="W337" s="4">
        <v>2015</v>
      </c>
      <c r="X337" s="4">
        <v>59</v>
      </c>
      <c r="Y337" s="4">
        <v>3</v>
      </c>
      <c r="Z337" s="4">
        <v>5</v>
      </c>
      <c r="AA337" s="4">
        <v>785</v>
      </c>
    </row>
    <row r="338" spans="1:27" x14ac:dyDescent="0.2">
      <c r="A338" s="4">
        <v>774</v>
      </c>
      <c r="B338" s="4" t="s">
        <v>3283</v>
      </c>
      <c r="C338" s="4">
        <v>0</v>
      </c>
      <c r="D338" s="4" t="s">
        <v>3723</v>
      </c>
      <c r="E338" s="4" t="s">
        <v>2188</v>
      </c>
      <c r="F338" s="4" t="s">
        <v>32</v>
      </c>
      <c r="G338" s="4" t="s">
        <v>33</v>
      </c>
      <c r="H338" s="4">
        <v>1</v>
      </c>
      <c r="I338" s="4" t="s">
        <v>34</v>
      </c>
      <c r="J338" s="4" t="s">
        <v>35</v>
      </c>
      <c r="K338" s="4" t="s">
        <v>2189</v>
      </c>
      <c r="L338" s="4" t="s">
        <v>4302</v>
      </c>
      <c r="M338" s="4" t="s">
        <v>1977</v>
      </c>
      <c r="N338" s="4" t="s">
        <v>2017</v>
      </c>
      <c r="O338" s="4" t="s">
        <v>2018</v>
      </c>
      <c r="P338" s="4" t="s">
        <v>4803</v>
      </c>
      <c r="Q338" s="4" t="s">
        <v>2019</v>
      </c>
      <c r="R338" s="4" t="s">
        <v>1979</v>
      </c>
      <c r="S338" s="4" t="s">
        <v>2190</v>
      </c>
      <c r="T338" s="4">
        <v>1</v>
      </c>
      <c r="U338" s="4" t="s">
        <v>41</v>
      </c>
      <c r="V338" s="4">
        <v>1</v>
      </c>
      <c r="W338" s="4">
        <v>2015</v>
      </c>
      <c r="X338" s="4">
        <v>132</v>
      </c>
      <c r="Y338" s="4">
        <v>1</v>
      </c>
      <c r="Z338" s="4">
        <v>9</v>
      </c>
      <c r="AA338" s="4">
        <v>774</v>
      </c>
    </row>
    <row r="339" spans="1:27" x14ac:dyDescent="0.2">
      <c r="A339" s="4">
        <v>689</v>
      </c>
      <c r="B339" s="4" t="s">
        <v>3198</v>
      </c>
      <c r="C339" s="4">
        <v>0</v>
      </c>
      <c r="D339" s="4" t="s">
        <v>3724</v>
      </c>
      <c r="E339" s="4" t="s">
        <v>481</v>
      </c>
      <c r="F339" s="4" t="s">
        <v>32</v>
      </c>
      <c r="G339" s="4" t="s">
        <v>33</v>
      </c>
      <c r="H339" s="4">
        <v>1</v>
      </c>
      <c r="I339" s="4" t="s">
        <v>34</v>
      </c>
      <c r="J339" s="4" t="s">
        <v>35</v>
      </c>
      <c r="K339" s="4" t="s">
        <v>487</v>
      </c>
      <c r="L339" s="4" t="s">
        <v>4514</v>
      </c>
      <c r="M339" s="4" t="s">
        <v>1977</v>
      </c>
      <c r="N339" s="4" t="s">
        <v>1977</v>
      </c>
      <c r="O339" s="4" t="s">
        <v>1996</v>
      </c>
      <c r="P339" s="4" t="s">
        <v>4802</v>
      </c>
      <c r="Q339" s="4" t="s">
        <v>1978</v>
      </c>
      <c r="R339" s="4" t="s">
        <v>1979</v>
      </c>
      <c r="S339" s="4" t="s">
        <v>1996</v>
      </c>
      <c r="T339" s="4">
        <v>1</v>
      </c>
      <c r="U339" s="4" t="s">
        <v>41</v>
      </c>
      <c r="V339" s="4">
        <v>1</v>
      </c>
      <c r="W339" s="4">
        <v>2015</v>
      </c>
      <c r="X339" s="4">
        <v>266</v>
      </c>
      <c r="Y339" s="4">
        <v>8</v>
      </c>
      <c r="Z339" s="4">
        <v>14</v>
      </c>
      <c r="AA339" s="4">
        <v>689</v>
      </c>
    </row>
    <row r="340" spans="1:27" x14ac:dyDescent="0.2">
      <c r="A340" s="4">
        <v>690</v>
      </c>
      <c r="B340" s="4" t="s">
        <v>3199</v>
      </c>
      <c r="C340" s="4">
        <v>0</v>
      </c>
      <c r="D340" s="4" t="s">
        <v>3725</v>
      </c>
      <c r="E340" s="4" t="s">
        <v>1997</v>
      </c>
      <c r="F340" s="4" t="s">
        <v>32</v>
      </c>
      <c r="G340" s="4" t="s">
        <v>33</v>
      </c>
      <c r="H340" s="4">
        <v>1</v>
      </c>
      <c r="I340" s="4" t="s">
        <v>34</v>
      </c>
      <c r="J340" s="4" t="s">
        <v>35</v>
      </c>
      <c r="K340" s="4" t="s">
        <v>1997</v>
      </c>
      <c r="L340" s="4" t="s">
        <v>4514</v>
      </c>
      <c r="M340" s="4" t="s">
        <v>1977</v>
      </c>
      <c r="N340" s="4" t="s">
        <v>1977</v>
      </c>
      <c r="O340" s="4" t="s">
        <v>1996</v>
      </c>
      <c r="P340" s="4" t="s">
        <v>4802</v>
      </c>
      <c r="Q340" s="4" t="s">
        <v>1978</v>
      </c>
      <c r="R340" s="4" t="s">
        <v>1979</v>
      </c>
      <c r="S340" s="4" t="s">
        <v>1997</v>
      </c>
      <c r="T340" s="4">
        <v>2</v>
      </c>
      <c r="U340" s="4" t="s">
        <v>77</v>
      </c>
      <c r="V340" s="4" t="s">
        <v>78</v>
      </c>
      <c r="W340" s="4" t="s">
        <v>78</v>
      </c>
      <c r="X340" s="4">
        <v>72</v>
      </c>
      <c r="Y340" s="4">
        <v>3</v>
      </c>
      <c r="Z340" s="4">
        <v>5</v>
      </c>
      <c r="AA340" s="4">
        <v>690</v>
      </c>
    </row>
    <row r="341" spans="1:27" x14ac:dyDescent="0.2">
      <c r="A341" s="4">
        <v>772</v>
      </c>
      <c r="B341" s="4" t="s">
        <v>3281</v>
      </c>
      <c r="C341" s="4">
        <v>0</v>
      </c>
      <c r="D341" s="4" t="s">
        <v>3726</v>
      </c>
      <c r="E341" s="4" t="s">
        <v>293</v>
      </c>
      <c r="F341" s="4" t="s">
        <v>32</v>
      </c>
      <c r="G341" s="4" t="s">
        <v>33</v>
      </c>
      <c r="H341" s="4">
        <v>1</v>
      </c>
      <c r="I341" s="4" t="s">
        <v>34</v>
      </c>
      <c r="J341" s="4" t="s">
        <v>35</v>
      </c>
      <c r="K341" s="4" t="s">
        <v>2185</v>
      </c>
      <c r="L341" s="4" t="s">
        <v>4302</v>
      </c>
      <c r="M341" s="4" t="s">
        <v>1977</v>
      </c>
      <c r="N341" s="4" t="s">
        <v>2017</v>
      </c>
      <c r="O341" s="4" t="s">
        <v>2018</v>
      </c>
      <c r="P341" s="4" t="s">
        <v>4803</v>
      </c>
      <c r="Q341" s="4" t="s">
        <v>2019</v>
      </c>
      <c r="R341" s="4" t="s">
        <v>1979</v>
      </c>
      <c r="S341" s="4" t="s">
        <v>2186</v>
      </c>
      <c r="T341" s="4">
        <v>2</v>
      </c>
      <c r="U341" s="4" t="s">
        <v>77</v>
      </c>
      <c r="V341" s="4">
        <v>1</v>
      </c>
      <c r="W341" s="4">
        <v>2016</v>
      </c>
      <c r="X341" s="4">
        <v>65</v>
      </c>
      <c r="Y341" s="4">
        <v>1</v>
      </c>
      <c r="Z341" s="4">
        <v>6</v>
      </c>
      <c r="AA341" s="4">
        <v>772</v>
      </c>
    </row>
    <row r="342" spans="1:27" x14ac:dyDescent="0.2">
      <c r="A342" s="4">
        <v>766</v>
      </c>
      <c r="B342" s="4" t="s">
        <v>3275</v>
      </c>
      <c r="C342" s="4">
        <v>0</v>
      </c>
      <c r="D342" s="4" t="s">
        <v>3727</v>
      </c>
      <c r="E342" s="4" t="s">
        <v>2171</v>
      </c>
      <c r="F342" s="4" t="s">
        <v>32</v>
      </c>
      <c r="G342" s="4" t="s">
        <v>33</v>
      </c>
      <c r="H342" s="4">
        <v>1</v>
      </c>
      <c r="I342" s="4" t="s">
        <v>34</v>
      </c>
      <c r="J342" s="4" t="s">
        <v>35</v>
      </c>
      <c r="K342" s="4" t="s">
        <v>2172</v>
      </c>
      <c r="L342" s="4" t="s">
        <v>4515</v>
      </c>
      <c r="M342" s="4" t="s">
        <v>1977</v>
      </c>
      <c r="N342" s="4" t="s">
        <v>2017</v>
      </c>
      <c r="O342" s="4" t="s">
        <v>2173</v>
      </c>
      <c r="P342" s="4" t="s">
        <v>4803</v>
      </c>
      <c r="Q342" s="4" t="s">
        <v>2019</v>
      </c>
      <c r="R342" s="4" t="s">
        <v>1979</v>
      </c>
      <c r="S342" s="4" t="s">
        <v>2173</v>
      </c>
      <c r="T342" s="4">
        <v>1</v>
      </c>
      <c r="U342" s="4" t="s">
        <v>41</v>
      </c>
      <c r="V342" s="4">
        <v>1</v>
      </c>
      <c r="W342" s="4">
        <v>2016</v>
      </c>
      <c r="X342" s="4">
        <v>119</v>
      </c>
      <c r="Y342" s="4">
        <v>1</v>
      </c>
      <c r="Z342" s="4">
        <v>8</v>
      </c>
      <c r="AA342" s="4">
        <v>766</v>
      </c>
    </row>
    <row r="343" spans="1:27" x14ac:dyDescent="0.2">
      <c r="A343" s="4">
        <v>778</v>
      </c>
      <c r="B343" s="4" t="s">
        <v>3287</v>
      </c>
      <c r="C343" s="4">
        <v>0</v>
      </c>
      <c r="D343" s="4" t="s">
        <v>3728</v>
      </c>
      <c r="E343" s="4" t="s">
        <v>2198</v>
      </c>
      <c r="F343" s="4" t="s">
        <v>32</v>
      </c>
      <c r="G343" s="4" t="s">
        <v>33</v>
      </c>
      <c r="H343" s="4">
        <v>1</v>
      </c>
      <c r="I343" s="4" t="s">
        <v>34</v>
      </c>
      <c r="J343" s="4" t="s">
        <v>35</v>
      </c>
      <c r="K343" s="4" t="s">
        <v>2126</v>
      </c>
      <c r="L343" s="4" t="s">
        <v>4516</v>
      </c>
      <c r="M343" s="4" t="s">
        <v>1977</v>
      </c>
      <c r="N343" s="4" t="s">
        <v>2007</v>
      </c>
      <c r="O343" s="4" t="s">
        <v>2199</v>
      </c>
      <c r="P343" s="4" t="s">
        <v>4799</v>
      </c>
      <c r="Q343" s="4" t="s">
        <v>2197</v>
      </c>
      <c r="R343" s="4" t="s">
        <v>1979</v>
      </c>
      <c r="S343" s="4" t="s">
        <v>2199</v>
      </c>
      <c r="T343" s="4">
        <v>1</v>
      </c>
      <c r="U343" s="4" t="s">
        <v>41</v>
      </c>
      <c r="V343" s="4" t="s">
        <v>78</v>
      </c>
      <c r="W343" s="4" t="s">
        <v>78</v>
      </c>
      <c r="X343" s="4">
        <v>112</v>
      </c>
      <c r="Y343" s="4">
        <v>1</v>
      </c>
      <c r="Z343" s="4">
        <v>8</v>
      </c>
      <c r="AA343" s="4">
        <v>778</v>
      </c>
    </row>
    <row r="344" spans="1:27" x14ac:dyDescent="0.2">
      <c r="A344" s="4">
        <v>502</v>
      </c>
      <c r="B344" s="4" t="s">
        <v>3011</v>
      </c>
      <c r="C344" s="4">
        <v>0</v>
      </c>
      <c r="D344" s="4" t="s">
        <v>3729</v>
      </c>
      <c r="E344" s="4" t="s">
        <v>1527</v>
      </c>
      <c r="F344" s="4" t="s">
        <v>32</v>
      </c>
      <c r="G344" s="4" t="s">
        <v>33</v>
      </c>
      <c r="H344" s="4">
        <v>1</v>
      </c>
      <c r="I344" s="4" t="s">
        <v>34</v>
      </c>
      <c r="J344" s="4" t="s">
        <v>35</v>
      </c>
      <c r="K344" s="4" t="s">
        <v>1528</v>
      </c>
      <c r="L344" s="4" t="s">
        <v>4317</v>
      </c>
      <c r="M344" s="4" t="s">
        <v>1490</v>
      </c>
      <c r="N344" s="4" t="s">
        <v>1497</v>
      </c>
      <c r="O344" s="4" t="s">
        <v>1498</v>
      </c>
      <c r="P344" s="4" t="s">
        <v>4813</v>
      </c>
      <c r="Q344" s="4" t="s">
        <v>1499</v>
      </c>
      <c r="R344" s="4" t="s">
        <v>1494</v>
      </c>
      <c r="S344" s="4" t="s">
        <v>1498</v>
      </c>
      <c r="T344" s="4">
        <v>1</v>
      </c>
      <c r="U344" s="4" t="s">
        <v>41</v>
      </c>
      <c r="V344" s="4" t="s">
        <v>78</v>
      </c>
      <c r="W344" s="4" t="s">
        <v>78</v>
      </c>
      <c r="X344" s="4">
        <v>449</v>
      </c>
      <c r="Y344" s="4">
        <v>10</v>
      </c>
      <c r="Z344" s="4">
        <v>17</v>
      </c>
      <c r="AA344" s="4">
        <v>502</v>
      </c>
    </row>
    <row r="345" spans="1:27" x14ac:dyDescent="0.2">
      <c r="A345" s="4">
        <v>503</v>
      </c>
      <c r="B345" s="4" t="s">
        <v>3012</v>
      </c>
      <c r="C345" s="4">
        <v>0</v>
      </c>
      <c r="D345" s="4" t="s">
        <v>3730</v>
      </c>
      <c r="E345" s="4" t="s">
        <v>1529</v>
      </c>
      <c r="F345" s="4" t="s">
        <v>32</v>
      </c>
      <c r="G345" s="4" t="s">
        <v>33</v>
      </c>
      <c r="H345" s="4">
        <v>1</v>
      </c>
      <c r="I345" s="4" t="s">
        <v>34</v>
      </c>
      <c r="J345" s="4" t="s">
        <v>35</v>
      </c>
      <c r="K345" s="4" t="s">
        <v>1530</v>
      </c>
      <c r="L345" s="4" t="s">
        <v>4317</v>
      </c>
      <c r="M345" s="4" t="s">
        <v>1490</v>
      </c>
      <c r="N345" s="4" t="s">
        <v>1497</v>
      </c>
      <c r="O345" s="4" t="s">
        <v>1498</v>
      </c>
      <c r="P345" s="4" t="s">
        <v>4813</v>
      </c>
      <c r="Q345" s="4" t="s">
        <v>1499</v>
      </c>
      <c r="R345" s="4" t="s">
        <v>1494</v>
      </c>
      <c r="S345" s="4" t="s">
        <v>1531</v>
      </c>
      <c r="T345" s="4">
        <v>1</v>
      </c>
      <c r="U345" s="4" t="s">
        <v>41</v>
      </c>
      <c r="V345" s="4">
        <v>1</v>
      </c>
      <c r="W345" s="4">
        <v>2016</v>
      </c>
      <c r="X345" s="4">
        <v>292</v>
      </c>
      <c r="Y345" s="4">
        <v>3</v>
      </c>
      <c r="Z345" s="4">
        <v>13</v>
      </c>
      <c r="AA345" s="4">
        <v>503</v>
      </c>
    </row>
    <row r="346" spans="1:27" x14ac:dyDescent="0.2">
      <c r="A346" s="4">
        <v>872</v>
      </c>
      <c r="B346" s="4" t="s">
        <v>3381</v>
      </c>
      <c r="C346" s="4">
        <v>0</v>
      </c>
      <c r="D346" s="4" t="s">
        <v>3731</v>
      </c>
      <c r="E346" s="4" t="s">
        <v>2471</v>
      </c>
      <c r="F346" s="4" t="s">
        <v>32</v>
      </c>
      <c r="G346" s="4" t="s">
        <v>33</v>
      </c>
      <c r="H346" s="4">
        <v>1</v>
      </c>
      <c r="I346" s="4" t="s">
        <v>34</v>
      </c>
      <c r="J346" s="4" t="s">
        <v>35</v>
      </c>
      <c r="K346" s="4" t="s">
        <v>2472</v>
      </c>
      <c r="L346" s="4" t="s">
        <v>4517</v>
      </c>
      <c r="M346" s="4" t="s">
        <v>1491</v>
      </c>
      <c r="N346" s="4" t="s">
        <v>2473</v>
      </c>
      <c r="O346" s="4" t="s">
        <v>2474</v>
      </c>
      <c r="P346" s="4" t="s">
        <v>4795</v>
      </c>
      <c r="Q346" s="4" t="s">
        <v>2475</v>
      </c>
      <c r="R346" s="4" t="s">
        <v>2476</v>
      </c>
      <c r="S346" s="4" t="s">
        <v>2474</v>
      </c>
      <c r="T346" s="4">
        <v>1</v>
      </c>
      <c r="U346" s="4" t="s">
        <v>41</v>
      </c>
      <c r="V346" s="4" t="s">
        <v>78</v>
      </c>
      <c r="W346" s="4" t="s">
        <v>78</v>
      </c>
      <c r="X346" s="4">
        <v>933</v>
      </c>
      <c r="Y346" s="4">
        <v>10</v>
      </c>
      <c r="Z346" s="4">
        <v>33</v>
      </c>
      <c r="AA346" s="4">
        <v>872</v>
      </c>
    </row>
    <row r="347" spans="1:27" x14ac:dyDescent="0.2">
      <c r="A347" s="4">
        <v>77</v>
      </c>
      <c r="B347" s="4" t="s">
        <v>2586</v>
      </c>
      <c r="C347" s="4">
        <v>0</v>
      </c>
      <c r="D347" s="4" t="s">
        <v>3732</v>
      </c>
      <c r="E347" s="4" t="s">
        <v>303</v>
      </c>
      <c r="F347" s="4" t="s">
        <v>32</v>
      </c>
      <c r="G347" s="4" t="s">
        <v>33</v>
      </c>
      <c r="H347" s="4">
        <v>1</v>
      </c>
      <c r="I347" s="4" t="s">
        <v>34</v>
      </c>
      <c r="J347" s="4" t="s">
        <v>35</v>
      </c>
      <c r="K347" s="4" t="s">
        <v>304</v>
      </c>
      <c r="L347" s="4" t="s">
        <v>4518</v>
      </c>
      <c r="M347" s="4" t="s">
        <v>236</v>
      </c>
      <c r="N347" s="4" t="s">
        <v>236</v>
      </c>
      <c r="O347" s="4" t="s">
        <v>305</v>
      </c>
      <c r="P347" s="4" t="s">
        <v>4828</v>
      </c>
      <c r="Q347" s="4" t="s">
        <v>294</v>
      </c>
      <c r="R347" s="4" t="s">
        <v>240</v>
      </c>
      <c r="S347" s="4" t="s">
        <v>306</v>
      </c>
      <c r="T347" s="4">
        <v>1</v>
      </c>
      <c r="U347" s="4" t="s">
        <v>41</v>
      </c>
      <c r="V347" s="4" t="s">
        <v>78</v>
      </c>
      <c r="W347" s="4" t="s">
        <v>78</v>
      </c>
      <c r="X347" s="4">
        <v>12</v>
      </c>
      <c r="Y347" s="4">
        <v>2</v>
      </c>
      <c r="Z347" s="4">
        <v>5</v>
      </c>
      <c r="AA347" s="4">
        <v>77</v>
      </c>
    </row>
    <row r="348" spans="1:27" x14ac:dyDescent="0.2">
      <c r="A348" s="4">
        <v>112</v>
      </c>
      <c r="B348" s="4" t="s">
        <v>2621</v>
      </c>
      <c r="C348" s="4">
        <v>0</v>
      </c>
      <c r="D348" s="4" t="s">
        <v>3733</v>
      </c>
      <c r="E348" s="4" t="s">
        <v>424</v>
      </c>
      <c r="F348" s="4" t="s">
        <v>32</v>
      </c>
      <c r="G348" s="4" t="s">
        <v>33</v>
      </c>
      <c r="H348" s="4">
        <v>1</v>
      </c>
      <c r="I348" s="4" t="s">
        <v>34</v>
      </c>
      <c r="J348" s="4" t="s">
        <v>35</v>
      </c>
      <c r="K348" s="4" t="s">
        <v>425</v>
      </c>
      <c r="L348" s="4" t="s">
        <v>4519</v>
      </c>
      <c r="M348" s="4" t="s">
        <v>375</v>
      </c>
      <c r="N348" s="4" t="s">
        <v>426</v>
      </c>
      <c r="O348" s="4" t="s">
        <v>427</v>
      </c>
      <c r="P348" s="4" t="s">
        <v>4860</v>
      </c>
      <c r="Q348" s="4" t="s">
        <v>428</v>
      </c>
      <c r="R348" s="4" t="s">
        <v>379</v>
      </c>
      <c r="S348" s="4" t="s">
        <v>429</v>
      </c>
      <c r="T348" s="4">
        <v>1</v>
      </c>
      <c r="U348" s="4" t="s">
        <v>41</v>
      </c>
      <c r="V348" s="4">
        <v>1</v>
      </c>
      <c r="W348" s="4">
        <v>2015</v>
      </c>
      <c r="X348" s="4">
        <v>143</v>
      </c>
      <c r="Y348" s="4">
        <v>3</v>
      </c>
      <c r="Z348" s="4">
        <v>10</v>
      </c>
      <c r="AA348" s="4">
        <v>112</v>
      </c>
    </row>
    <row r="349" spans="1:27" x14ac:dyDescent="0.2">
      <c r="A349" s="4">
        <v>240</v>
      </c>
      <c r="B349" s="4" t="s">
        <v>2749</v>
      </c>
      <c r="C349" s="4">
        <v>0</v>
      </c>
      <c r="D349" s="4" t="s">
        <v>3734</v>
      </c>
      <c r="E349" s="4" t="s">
        <v>807</v>
      </c>
      <c r="F349" s="4" t="s">
        <v>32</v>
      </c>
      <c r="G349" s="4" t="s">
        <v>33</v>
      </c>
      <c r="H349" s="4">
        <v>1</v>
      </c>
      <c r="I349" s="4" t="s">
        <v>34</v>
      </c>
      <c r="J349" s="4" t="s">
        <v>35</v>
      </c>
      <c r="K349" s="4" t="s">
        <v>771</v>
      </c>
      <c r="L349" s="4" t="s">
        <v>4520</v>
      </c>
      <c r="M349" s="4" t="s">
        <v>757</v>
      </c>
      <c r="N349" s="4" t="s">
        <v>803</v>
      </c>
      <c r="O349" s="4" t="s">
        <v>808</v>
      </c>
      <c r="P349" s="4" t="s">
        <v>4885</v>
      </c>
      <c r="Q349" s="4" t="s">
        <v>805</v>
      </c>
      <c r="R349" s="4" t="s">
        <v>760</v>
      </c>
      <c r="S349" s="4" t="s">
        <v>809</v>
      </c>
      <c r="T349" s="4">
        <v>1</v>
      </c>
      <c r="U349" s="4" t="s">
        <v>41</v>
      </c>
      <c r="V349" s="4">
        <v>1</v>
      </c>
      <c r="W349" s="4">
        <v>2015</v>
      </c>
      <c r="X349" s="4">
        <v>144</v>
      </c>
      <c r="Y349" s="4">
        <v>3</v>
      </c>
      <c r="Z349" s="4">
        <v>9</v>
      </c>
      <c r="AA349" s="4">
        <v>240</v>
      </c>
    </row>
    <row r="350" spans="1:27" x14ac:dyDescent="0.2">
      <c r="A350" s="4">
        <v>270</v>
      </c>
      <c r="B350" s="4" t="s">
        <v>2779</v>
      </c>
      <c r="C350" s="4">
        <v>0</v>
      </c>
      <c r="D350" s="4" t="s">
        <v>3735</v>
      </c>
      <c r="E350" s="4" t="s">
        <v>890</v>
      </c>
      <c r="F350" s="4" t="s">
        <v>32</v>
      </c>
      <c r="G350" s="4" t="s">
        <v>33</v>
      </c>
      <c r="H350" s="4">
        <v>1</v>
      </c>
      <c r="I350" s="4" t="s">
        <v>34</v>
      </c>
      <c r="J350" s="4" t="s">
        <v>35</v>
      </c>
      <c r="K350" s="4" t="s">
        <v>891</v>
      </c>
      <c r="L350" s="4" t="s">
        <v>4521</v>
      </c>
      <c r="M350" s="4" t="s">
        <v>866</v>
      </c>
      <c r="N350" s="4" t="s">
        <v>892</v>
      </c>
      <c r="O350" s="4" t="s">
        <v>892</v>
      </c>
      <c r="P350" s="4" t="s">
        <v>4823</v>
      </c>
      <c r="Q350" s="4" t="s">
        <v>889</v>
      </c>
      <c r="R350" s="4" t="s">
        <v>868</v>
      </c>
      <c r="S350" s="4" t="s">
        <v>892</v>
      </c>
      <c r="T350" s="4">
        <v>1</v>
      </c>
      <c r="U350" s="4" t="s">
        <v>41</v>
      </c>
      <c r="V350" s="4">
        <v>1</v>
      </c>
      <c r="W350" s="4">
        <v>2015</v>
      </c>
      <c r="X350" s="4">
        <v>500</v>
      </c>
      <c r="Y350" s="4">
        <v>14</v>
      </c>
      <c r="Z350" s="4">
        <v>20</v>
      </c>
      <c r="AA350" s="4">
        <v>270</v>
      </c>
    </row>
    <row r="351" spans="1:27" x14ac:dyDescent="0.2">
      <c r="A351" s="4">
        <v>227</v>
      </c>
      <c r="B351" s="4" t="s">
        <v>2736</v>
      </c>
      <c r="C351" s="4">
        <v>0</v>
      </c>
      <c r="D351" s="4" t="s">
        <v>3736</v>
      </c>
      <c r="E351" s="4" t="s">
        <v>219</v>
      </c>
      <c r="F351" s="4" t="s">
        <v>32</v>
      </c>
      <c r="G351" s="4" t="s">
        <v>33</v>
      </c>
      <c r="H351" s="4">
        <v>1</v>
      </c>
      <c r="I351" s="4" t="s">
        <v>34</v>
      </c>
      <c r="J351" s="4" t="s">
        <v>35</v>
      </c>
      <c r="K351" s="4" t="s">
        <v>594</v>
      </c>
      <c r="L351" s="4" t="s">
        <v>4522</v>
      </c>
      <c r="M351" s="4" t="s">
        <v>757</v>
      </c>
      <c r="N351" s="4" t="s">
        <v>767</v>
      </c>
      <c r="O351" s="4" t="s">
        <v>773</v>
      </c>
      <c r="P351" s="4" t="s">
        <v>4886</v>
      </c>
      <c r="Q351" s="4" t="s">
        <v>769</v>
      </c>
      <c r="R351" s="4" t="s">
        <v>760</v>
      </c>
      <c r="S351" s="4" t="s">
        <v>774</v>
      </c>
      <c r="T351" s="4">
        <v>1</v>
      </c>
      <c r="U351" s="4" t="s">
        <v>41</v>
      </c>
      <c r="V351" s="4" t="s">
        <v>78</v>
      </c>
      <c r="W351" s="4" t="s">
        <v>78</v>
      </c>
      <c r="X351" s="4">
        <v>34</v>
      </c>
      <c r="Y351" s="4">
        <v>1</v>
      </c>
      <c r="Z351" s="4">
        <v>5</v>
      </c>
      <c r="AA351" s="4">
        <v>227</v>
      </c>
    </row>
    <row r="352" spans="1:27" x14ac:dyDescent="0.2">
      <c r="A352" s="4">
        <v>226</v>
      </c>
      <c r="B352" s="4" t="s">
        <v>2735</v>
      </c>
      <c r="C352" s="4">
        <v>0</v>
      </c>
      <c r="D352" s="4" t="s">
        <v>3737</v>
      </c>
      <c r="E352" s="4" t="s">
        <v>669</v>
      </c>
      <c r="F352" s="4" t="s">
        <v>32</v>
      </c>
      <c r="G352" s="4" t="s">
        <v>33</v>
      </c>
      <c r="H352" s="4">
        <v>1</v>
      </c>
      <c r="I352" s="4" t="s">
        <v>34</v>
      </c>
      <c r="J352" s="4" t="s">
        <v>35</v>
      </c>
      <c r="K352" s="4" t="s">
        <v>771</v>
      </c>
      <c r="L352" s="4" t="s">
        <v>4523</v>
      </c>
      <c r="M352" s="4" t="s">
        <v>757</v>
      </c>
      <c r="N352" s="4" t="s">
        <v>767</v>
      </c>
      <c r="O352" s="4" t="s">
        <v>772</v>
      </c>
      <c r="P352" s="4" t="s">
        <v>4886</v>
      </c>
      <c r="Q352" s="4" t="s">
        <v>769</v>
      </c>
      <c r="R352" s="4" t="s">
        <v>760</v>
      </c>
      <c r="S352" s="4" t="s">
        <v>772</v>
      </c>
      <c r="T352" s="4">
        <v>1</v>
      </c>
      <c r="U352" s="4" t="s">
        <v>41</v>
      </c>
      <c r="V352" s="4" t="s">
        <v>78</v>
      </c>
      <c r="W352" s="4" t="s">
        <v>78</v>
      </c>
      <c r="X352" s="4">
        <v>50</v>
      </c>
      <c r="Y352" s="4">
        <v>1</v>
      </c>
      <c r="Z352" s="4">
        <v>5</v>
      </c>
      <c r="AA352" s="4">
        <v>226</v>
      </c>
    </row>
    <row r="353" spans="1:27" x14ac:dyDescent="0.2">
      <c r="A353" s="4">
        <v>737</v>
      </c>
      <c r="B353" s="4" t="s">
        <v>3246</v>
      </c>
      <c r="C353" s="4">
        <v>0</v>
      </c>
      <c r="D353" s="4" t="s">
        <v>3738</v>
      </c>
      <c r="E353" s="4" t="s">
        <v>630</v>
      </c>
      <c r="F353" s="4" t="s">
        <v>32</v>
      </c>
      <c r="G353" s="4" t="s">
        <v>33</v>
      </c>
      <c r="H353" s="4">
        <v>1</v>
      </c>
      <c r="I353" s="4" t="s">
        <v>34</v>
      </c>
      <c r="J353" s="4" t="s">
        <v>35</v>
      </c>
      <c r="K353" s="4" t="s">
        <v>2116</v>
      </c>
      <c r="L353" s="4" t="s">
        <v>4295</v>
      </c>
      <c r="M353" s="4" t="s">
        <v>1977</v>
      </c>
      <c r="N353" s="4" t="s">
        <v>2108</v>
      </c>
      <c r="O353" s="4" t="s">
        <v>2108</v>
      </c>
      <c r="P353" s="4" t="s">
        <v>4800</v>
      </c>
      <c r="Q353" s="4" t="s">
        <v>2110</v>
      </c>
      <c r="R353" s="4" t="s">
        <v>1979</v>
      </c>
      <c r="S353" s="4" t="s">
        <v>2116</v>
      </c>
      <c r="T353" s="4">
        <v>2</v>
      </c>
      <c r="U353" s="4" t="s">
        <v>77</v>
      </c>
      <c r="V353" s="4">
        <v>1</v>
      </c>
      <c r="W353" s="4">
        <v>2016</v>
      </c>
      <c r="X353" s="4">
        <v>133</v>
      </c>
      <c r="Y353" s="4">
        <v>3</v>
      </c>
      <c r="Z353" s="4">
        <v>7</v>
      </c>
      <c r="AA353" s="4">
        <v>737</v>
      </c>
    </row>
    <row r="354" spans="1:27" x14ac:dyDescent="0.2">
      <c r="A354" s="4">
        <v>806</v>
      </c>
      <c r="B354" s="4" t="s">
        <v>3315</v>
      </c>
      <c r="C354" s="4">
        <v>0</v>
      </c>
      <c r="D354" s="4" t="s">
        <v>3739</v>
      </c>
      <c r="E354" s="4" t="s">
        <v>2267</v>
      </c>
      <c r="F354" s="4" t="s">
        <v>32</v>
      </c>
      <c r="G354" s="4" t="s">
        <v>33</v>
      </c>
      <c r="H354" s="4">
        <v>1</v>
      </c>
      <c r="I354" s="4" t="s">
        <v>34</v>
      </c>
      <c r="J354" s="4" t="s">
        <v>35</v>
      </c>
      <c r="K354" s="4" t="s">
        <v>2267</v>
      </c>
      <c r="L354" s="4" t="s">
        <v>4524</v>
      </c>
      <c r="M354" s="4" t="s">
        <v>1977</v>
      </c>
      <c r="N354" s="4" t="s">
        <v>2253</v>
      </c>
      <c r="O354" s="4" t="s">
        <v>2257</v>
      </c>
      <c r="P354" s="4" t="s">
        <v>4798</v>
      </c>
      <c r="Q354" s="4" t="s">
        <v>2239</v>
      </c>
      <c r="R354" s="4" t="s">
        <v>1979</v>
      </c>
      <c r="S354" s="4" t="s">
        <v>2267</v>
      </c>
      <c r="T354" s="4"/>
      <c r="U354" s="4" t="s">
        <v>77</v>
      </c>
      <c r="V354" s="4"/>
      <c r="W354" s="4"/>
      <c r="X354" s="4">
        <v>78</v>
      </c>
      <c r="Y354" s="4">
        <v>3</v>
      </c>
      <c r="Z354" s="4">
        <v>5</v>
      </c>
      <c r="AA354" s="4">
        <v>806</v>
      </c>
    </row>
    <row r="355" spans="1:27" x14ac:dyDescent="0.2">
      <c r="A355" s="4">
        <v>799</v>
      </c>
      <c r="B355" s="4" t="s">
        <v>3308</v>
      </c>
      <c r="C355" s="4">
        <v>0</v>
      </c>
      <c r="D355" s="4" t="s">
        <v>3740</v>
      </c>
      <c r="E355" s="4" t="s">
        <v>310</v>
      </c>
      <c r="F355" s="4" t="s">
        <v>32</v>
      </c>
      <c r="G355" s="4" t="s">
        <v>33</v>
      </c>
      <c r="H355" s="4">
        <v>1</v>
      </c>
      <c r="I355" s="4" t="s">
        <v>34</v>
      </c>
      <c r="J355" s="4" t="s">
        <v>35</v>
      </c>
      <c r="K355" s="4" t="s">
        <v>2252</v>
      </c>
      <c r="L355" s="4" t="s">
        <v>4525</v>
      </c>
      <c r="M355" s="4" t="s">
        <v>1977</v>
      </c>
      <c r="N355" s="4" t="s">
        <v>2253</v>
      </c>
      <c r="O355" s="4" t="s">
        <v>2254</v>
      </c>
      <c r="P355" s="4" t="s">
        <v>4798</v>
      </c>
      <c r="Q355" s="4" t="s">
        <v>2239</v>
      </c>
      <c r="R355" s="4" t="s">
        <v>1979</v>
      </c>
      <c r="S355" s="4" t="s">
        <v>2254</v>
      </c>
      <c r="T355" s="4"/>
      <c r="U355" s="4" t="s">
        <v>41</v>
      </c>
      <c r="V355" s="4">
        <v>1</v>
      </c>
      <c r="W355" s="4">
        <v>2015</v>
      </c>
      <c r="X355" s="4">
        <v>196</v>
      </c>
      <c r="Y355" s="4">
        <v>4</v>
      </c>
      <c r="Z355" s="4">
        <v>10</v>
      </c>
      <c r="AA355" s="4">
        <v>799</v>
      </c>
    </row>
    <row r="356" spans="1:27" x14ac:dyDescent="0.2">
      <c r="A356" s="4">
        <v>735</v>
      </c>
      <c r="B356" s="4" t="s">
        <v>3244</v>
      </c>
      <c r="C356" s="4">
        <v>0</v>
      </c>
      <c r="D356" s="4" t="s">
        <v>3741</v>
      </c>
      <c r="E356" s="4" t="s">
        <v>2008</v>
      </c>
      <c r="F356" s="4" t="s">
        <v>32</v>
      </c>
      <c r="G356" s="4" t="s">
        <v>33</v>
      </c>
      <c r="H356" s="4">
        <v>1</v>
      </c>
      <c r="I356" s="4" t="s">
        <v>34</v>
      </c>
      <c r="J356" s="4" t="s">
        <v>35</v>
      </c>
      <c r="K356" s="4" t="s">
        <v>2113</v>
      </c>
      <c r="L356" s="4" t="s">
        <v>4526</v>
      </c>
      <c r="M356" s="4" t="s">
        <v>1977</v>
      </c>
      <c r="N356" s="4" t="s">
        <v>2108</v>
      </c>
      <c r="O356" s="4" t="s">
        <v>2109</v>
      </c>
      <c r="P356" s="4" t="s">
        <v>4800</v>
      </c>
      <c r="Q356" s="4" t="s">
        <v>2110</v>
      </c>
      <c r="R356" s="4" t="s">
        <v>1979</v>
      </c>
      <c r="S356" s="4" t="s">
        <v>2113</v>
      </c>
      <c r="T356" s="4">
        <v>1</v>
      </c>
      <c r="U356" s="4" t="s">
        <v>41</v>
      </c>
      <c r="V356" s="4">
        <v>1</v>
      </c>
      <c r="W356" s="4">
        <v>2015</v>
      </c>
      <c r="X356" s="4">
        <v>458</v>
      </c>
      <c r="Y356" s="4">
        <v>5</v>
      </c>
      <c r="Z356" s="4">
        <v>25</v>
      </c>
      <c r="AA356" s="4">
        <v>735</v>
      </c>
    </row>
    <row r="357" spans="1:27" x14ac:dyDescent="0.2">
      <c r="A357" s="4">
        <v>795</v>
      </c>
      <c r="B357" s="4" t="s">
        <v>3304</v>
      </c>
      <c r="C357" s="4">
        <v>0</v>
      </c>
      <c r="D357" s="4" t="s">
        <v>3742</v>
      </c>
      <c r="E357" s="4" t="s">
        <v>2245</v>
      </c>
      <c r="F357" s="4" t="s">
        <v>32</v>
      </c>
      <c r="G357" s="4" t="s">
        <v>33</v>
      </c>
      <c r="H357" s="4">
        <v>1</v>
      </c>
      <c r="I357" s="4" t="s">
        <v>34</v>
      </c>
      <c r="J357" s="4" t="s">
        <v>35</v>
      </c>
      <c r="K357" s="4" t="s">
        <v>2245</v>
      </c>
      <c r="L357" s="4" t="s">
        <v>4297</v>
      </c>
      <c r="M357" s="4" t="s">
        <v>1977</v>
      </c>
      <c r="N357" s="4" t="s">
        <v>2108</v>
      </c>
      <c r="O357" s="4" t="s">
        <v>2146</v>
      </c>
      <c r="P357" s="4" t="s">
        <v>4800</v>
      </c>
      <c r="Q357" s="4" t="s">
        <v>2110</v>
      </c>
      <c r="R357" s="4" t="s">
        <v>1979</v>
      </c>
      <c r="S357" s="4" t="s">
        <v>2245</v>
      </c>
      <c r="T357" s="4">
        <v>2</v>
      </c>
      <c r="U357" s="4" t="s">
        <v>77</v>
      </c>
      <c r="V357" s="4" t="s">
        <v>78</v>
      </c>
      <c r="W357" s="4" t="s">
        <v>78</v>
      </c>
      <c r="X357" s="4">
        <v>58</v>
      </c>
      <c r="Y357" s="4">
        <v>1</v>
      </c>
      <c r="Z357" s="4">
        <v>5</v>
      </c>
      <c r="AA357" s="4">
        <v>795</v>
      </c>
    </row>
    <row r="358" spans="1:27" x14ac:dyDescent="0.2">
      <c r="A358" s="4">
        <v>788</v>
      </c>
      <c r="B358" s="4" t="s">
        <v>3297</v>
      </c>
      <c r="C358" s="4">
        <v>0</v>
      </c>
      <c r="D358" s="4" t="s">
        <v>3743</v>
      </c>
      <c r="E358" s="4" t="s">
        <v>2222</v>
      </c>
      <c r="F358" s="4" t="s">
        <v>32</v>
      </c>
      <c r="G358" s="4" t="s">
        <v>33</v>
      </c>
      <c r="H358" s="4">
        <v>1</v>
      </c>
      <c r="I358" s="4" t="s">
        <v>34</v>
      </c>
      <c r="J358" s="4" t="s">
        <v>35</v>
      </c>
      <c r="K358" s="4" t="s">
        <v>2223</v>
      </c>
      <c r="L358" s="4" t="s">
        <v>4527</v>
      </c>
      <c r="M358" s="4" t="s">
        <v>1977</v>
      </c>
      <c r="N358" s="4" t="s">
        <v>2031</v>
      </c>
      <c r="O358" s="4" t="s">
        <v>2224</v>
      </c>
      <c r="P358" s="4" t="s">
        <v>4887</v>
      </c>
      <c r="Q358" s="4" t="s">
        <v>2033</v>
      </c>
      <c r="R358" s="4" t="s">
        <v>1979</v>
      </c>
      <c r="S358" s="4" t="s">
        <v>2225</v>
      </c>
      <c r="T358" s="4">
        <v>1</v>
      </c>
      <c r="U358" s="4" t="s">
        <v>41</v>
      </c>
      <c r="V358" s="4">
        <v>1</v>
      </c>
      <c r="W358" s="4">
        <v>2017</v>
      </c>
      <c r="X358" s="4">
        <v>136</v>
      </c>
      <c r="Y358" s="4">
        <v>2</v>
      </c>
      <c r="Z358" s="4">
        <v>7</v>
      </c>
      <c r="AA358" s="4">
        <v>788</v>
      </c>
    </row>
    <row r="359" spans="1:27" x14ac:dyDescent="0.2">
      <c r="A359" s="4">
        <v>102</v>
      </c>
      <c r="B359" s="4" t="s">
        <v>2611</v>
      </c>
      <c r="C359" s="4">
        <v>0</v>
      </c>
      <c r="D359" s="4" t="s">
        <v>3744</v>
      </c>
      <c r="E359" s="4" t="s">
        <v>390</v>
      </c>
      <c r="F359" s="4" t="s">
        <v>32</v>
      </c>
      <c r="G359" s="4" t="s">
        <v>33</v>
      </c>
      <c r="H359" s="4">
        <v>1</v>
      </c>
      <c r="I359" s="4" t="s">
        <v>34</v>
      </c>
      <c r="J359" s="4" t="s">
        <v>35</v>
      </c>
      <c r="K359" s="4" t="s">
        <v>391</v>
      </c>
      <c r="L359" s="4" t="s">
        <v>4528</v>
      </c>
      <c r="M359" s="4" t="s">
        <v>375</v>
      </c>
      <c r="N359" s="4" t="s">
        <v>386</v>
      </c>
      <c r="O359" s="4" t="s">
        <v>392</v>
      </c>
      <c r="P359" s="4" t="s">
        <v>4843</v>
      </c>
      <c r="Q359" s="4" t="s">
        <v>387</v>
      </c>
      <c r="R359" s="4" t="s">
        <v>379</v>
      </c>
      <c r="S359" s="4" t="s">
        <v>392</v>
      </c>
      <c r="T359" s="4">
        <v>1</v>
      </c>
      <c r="U359" s="4" t="s">
        <v>41</v>
      </c>
      <c r="V359" s="4" t="s">
        <v>78</v>
      </c>
      <c r="W359" s="4" t="s">
        <v>78</v>
      </c>
      <c r="X359" s="4">
        <v>79</v>
      </c>
      <c r="Y359" s="4">
        <v>2</v>
      </c>
      <c r="Z359" s="4">
        <v>5</v>
      </c>
      <c r="AA359" s="4">
        <v>102</v>
      </c>
    </row>
    <row r="360" spans="1:27" x14ac:dyDescent="0.2">
      <c r="A360" s="4">
        <v>120</v>
      </c>
      <c r="B360" s="4" t="s">
        <v>2629</v>
      </c>
      <c r="C360" s="4">
        <v>0</v>
      </c>
      <c r="D360" s="4" t="s">
        <v>3745</v>
      </c>
      <c r="E360" s="4" t="s">
        <v>450</v>
      </c>
      <c r="F360" s="4" t="s">
        <v>32</v>
      </c>
      <c r="G360" s="4" t="s">
        <v>33</v>
      </c>
      <c r="H360" s="4">
        <v>1</v>
      </c>
      <c r="I360" s="4" t="s">
        <v>34</v>
      </c>
      <c r="J360" s="4" t="s">
        <v>35</v>
      </c>
      <c r="K360" s="4" t="s">
        <v>451</v>
      </c>
      <c r="L360" s="4" t="s">
        <v>4529</v>
      </c>
      <c r="M360" s="4" t="s">
        <v>375</v>
      </c>
      <c r="N360" s="4" t="s">
        <v>386</v>
      </c>
      <c r="O360" s="4" t="s">
        <v>386</v>
      </c>
      <c r="P360" s="4" t="s">
        <v>4843</v>
      </c>
      <c r="Q360" s="4" t="s">
        <v>387</v>
      </c>
      <c r="R360" s="4" t="s">
        <v>379</v>
      </c>
      <c r="S360" s="4" t="s">
        <v>386</v>
      </c>
      <c r="T360" s="4">
        <v>1</v>
      </c>
      <c r="U360" s="4" t="s">
        <v>41</v>
      </c>
      <c r="V360" s="4">
        <v>1</v>
      </c>
      <c r="W360" s="4">
        <v>2015</v>
      </c>
      <c r="X360" s="4">
        <v>191</v>
      </c>
      <c r="Y360" s="4">
        <v>3</v>
      </c>
      <c r="Z360" s="4">
        <v>12</v>
      </c>
      <c r="AA360" s="4">
        <v>120</v>
      </c>
    </row>
    <row r="361" spans="1:27" x14ac:dyDescent="0.2">
      <c r="A361" s="4">
        <v>125</v>
      </c>
      <c r="B361" s="4" t="s">
        <v>2634</v>
      </c>
      <c r="C361" s="4">
        <v>0</v>
      </c>
      <c r="D361" s="4" t="s">
        <v>3746</v>
      </c>
      <c r="E361" s="4" t="s">
        <v>466</v>
      </c>
      <c r="F361" s="4" t="s">
        <v>32</v>
      </c>
      <c r="G361" s="4" t="s">
        <v>33</v>
      </c>
      <c r="H361" s="4">
        <v>1</v>
      </c>
      <c r="I361" s="4" t="s">
        <v>34</v>
      </c>
      <c r="J361" s="4" t="s">
        <v>35</v>
      </c>
      <c r="K361" s="4" t="s">
        <v>467</v>
      </c>
      <c r="L361" s="4" t="s">
        <v>4530</v>
      </c>
      <c r="M361" s="4" t="s">
        <v>375</v>
      </c>
      <c r="N361" s="4" t="s">
        <v>463</v>
      </c>
      <c r="O361" s="4" t="s">
        <v>468</v>
      </c>
      <c r="P361" s="4" t="s">
        <v>4888</v>
      </c>
      <c r="Q361" s="4" t="s">
        <v>465</v>
      </c>
      <c r="R361" s="4" t="s">
        <v>379</v>
      </c>
      <c r="S361" s="4" t="s">
        <v>468</v>
      </c>
      <c r="T361" s="4">
        <v>1</v>
      </c>
      <c r="U361" s="4" t="s">
        <v>41</v>
      </c>
      <c r="V361" s="4" t="s">
        <v>78</v>
      </c>
      <c r="W361" s="4" t="s">
        <v>78</v>
      </c>
      <c r="X361" s="4">
        <v>28</v>
      </c>
      <c r="Y361" s="4">
        <v>1</v>
      </c>
      <c r="Z361" s="4">
        <v>5</v>
      </c>
      <c r="AA361" s="4">
        <v>125</v>
      </c>
    </row>
    <row r="362" spans="1:27" x14ac:dyDescent="0.2">
      <c r="A362" s="4">
        <v>124</v>
      </c>
      <c r="B362" s="4" t="s">
        <v>2633</v>
      </c>
      <c r="C362" s="4">
        <v>0</v>
      </c>
      <c r="D362" s="4" t="s">
        <v>3747</v>
      </c>
      <c r="E362" s="4" t="s">
        <v>406</v>
      </c>
      <c r="F362" s="4" t="s">
        <v>32</v>
      </c>
      <c r="G362" s="4" t="s">
        <v>33</v>
      </c>
      <c r="H362" s="4">
        <v>1</v>
      </c>
      <c r="I362" s="4" t="s">
        <v>34</v>
      </c>
      <c r="J362" s="4" t="s">
        <v>35</v>
      </c>
      <c r="K362" s="4" t="s">
        <v>212</v>
      </c>
      <c r="L362" s="4" t="s">
        <v>4531</v>
      </c>
      <c r="M362" s="4" t="s">
        <v>375</v>
      </c>
      <c r="N362" s="4" t="s">
        <v>463</v>
      </c>
      <c r="O362" s="4" t="s">
        <v>464</v>
      </c>
      <c r="P362" s="4" t="s">
        <v>4888</v>
      </c>
      <c r="Q362" s="4" t="s">
        <v>465</v>
      </c>
      <c r="R362" s="4" t="s">
        <v>379</v>
      </c>
      <c r="S362" s="4" t="s">
        <v>464</v>
      </c>
      <c r="T362" s="4">
        <v>1</v>
      </c>
      <c r="U362" s="4" t="s">
        <v>41</v>
      </c>
      <c r="V362" s="4" t="s">
        <v>78</v>
      </c>
      <c r="W362" s="4" t="s">
        <v>78</v>
      </c>
      <c r="X362" s="4">
        <v>48</v>
      </c>
      <c r="Y362" s="4">
        <v>1</v>
      </c>
      <c r="Z362" s="4">
        <v>5</v>
      </c>
      <c r="AA362" s="4">
        <v>124</v>
      </c>
    </row>
    <row r="363" spans="1:27" x14ac:dyDescent="0.2">
      <c r="A363" s="4">
        <v>473</v>
      </c>
      <c r="B363" s="4" t="s">
        <v>2982</v>
      </c>
      <c r="C363" s="4">
        <v>0</v>
      </c>
      <c r="D363" s="4" t="s">
        <v>3748</v>
      </c>
      <c r="E363" s="4" t="s">
        <v>1447</v>
      </c>
      <c r="F363" s="4" t="s">
        <v>32</v>
      </c>
      <c r="G363" s="4" t="s">
        <v>33</v>
      </c>
      <c r="H363" s="4">
        <v>1</v>
      </c>
      <c r="I363" s="4" t="s">
        <v>34</v>
      </c>
      <c r="J363" s="4" t="s">
        <v>35</v>
      </c>
      <c r="K363" s="4" t="s">
        <v>1448</v>
      </c>
      <c r="L363" s="4" t="s">
        <v>4418</v>
      </c>
      <c r="M363" s="4" t="s">
        <v>1105</v>
      </c>
      <c r="N363" s="4" t="s">
        <v>1105</v>
      </c>
      <c r="O363" s="4" t="s">
        <v>245</v>
      </c>
      <c r="P363" s="4" t="s">
        <v>4421</v>
      </c>
      <c r="Q363" s="4" t="s">
        <v>1261</v>
      </c>
      <c r="R363" s="4" t="s">
        <v>1225</v>
      </c>
      <c r="S363" s="4" t="s">
        <v>245</v>
      </c>
      <c r="T363" s="4">
        <v>1</v>
      </c>
      <c r="U363" s="4" t="s">
        <v>41</v>
      </c>
      <c r="V363" s="4" t="s">
        <v>78</v>
      </c>
      <c r="W363" s="4" t="s">
        <v>78</v>
      </c>
      <c r="X363" s="4">
        <v>395</v>
      </c>
      <c r="Y363" s="4">
        <v>6</v>
      </c>
      <c r="Z363" s="4">
        <v>15</v>
      </c>
      <c r="AA363" s="4">
        <v>473</v>
      </c>
    </row>
    <row r="364" spans="1:27" x14ac:dyDescent="0.2">
      <c r="A364" s="4">
        <v>20</v>
      </c>
      <c r="B364" s="4" t="s">
        <v>2529</v>
      </c>
      <c r="C364" s="4">
        <v>0</v>
      </c>
      <c r="D364" s="4" t="s">
        <v>3749</v>
      </c>
      <c r="E364" s="4" t="s">
        <v>102</v>
      </c>
      <c r="F364" s="4" t="s">
        <v>32</v>
      </c>
      <c r="G364" s="4" t="s">
        <v>33</v>
      </c>
      <c r="H364" s="4">
        <v>1</v>
      </c>
      <c r="I364" s="4" t="s">
        <v>34</v>
      </c>
      <c r="J364" s="4" t="s">
        <v>35</v>
      </c>
      <c r="K364" s="4" t="s">
        <v>103</v>
      </c>
      <c r="L364" s="4" t="s">
        <v>4532</v>
      </c>
      <c r="M364" s="4" t="s">
        <v>37</v>
      </c>
      <c r="N364" s="4" t="s">
        <v>99</v>
      </c>
      <c r="O364" s="4" t="s">
        <v>104</v>
      </c>
      <c r="P364" s="4" t="s">
        <v>4889</v>
      </c>
      <c r="Q364" s="4" t="s">
        <v>101</v>
      </c>
      <c r="R364" s="4" t="s">
        <v>40</v>
      </c>
      <c r="S364" s="4" t="s">
        <v>103</v>
      </c>
      <c r="T364" s="4">
        <v>1</v>
      </c>
      <c r="U364" s="4" t="s">
        <v>41</v>
      </c>
      <c r="V364" s="4"/>
      <c r="W364" s="4"/>
      <c r="X364" s="4">
        <v>409</v>
      </c>
      <c r="Y364" s="4"/>
      <c r="Z364" s="4">
        <v>12</v>
      </c>
      <c r="AA364" s="4">
        <v>20</v>
      </c>
    </row>
    <row r="365" spans="1:27" x14ac:dyDescent="0.2">
      <c r="A365" s="4">
        <v>390</v>
      </c>
      <c r="B365" s="4" t="s">
        <v>2899</v>
      </c>
      <c r="C365" s="4">
        <v>0</v>
      </c>
      <c r="D365" s="4" t="s">
        <v>3750</v>
      </c>
      <c r="E365" s="4" t="s">
        <v>1247</v>
      </c>
      <c r="F365" s="4" t="s">
        <v>32</v>
      </c>
      <c r="G365" s="4" t="s">
        <v>33</v>
      </c>
      <c r="H365" s="4">
        <v>2</v>
      </c>
      <c r="I365" s="4" t="s">
        <v>47</v>
      </c>
      <c r="J365" s="4" t="s">
        <v>48</v>
      </c>
      <c r="K365" s="4" t="s">
        <v>1248</v>
      </c>
      <c r="L365" s="4" t="s">
        <v>4355</v>
      </c>
      <c r="M365" s="4" t="s">
        <v>1105</v>
      </c>
      <c r="N365" s="4" t="s">
        <v>1105</v>
      </c>
      <c r="O365" s="4" t="s">
        <v>1228</v>
      </c>
      <c r="P365" s="4" t="s">
        <v>4701</v>
      </c>
      <c r="Q365" s="4" t="s">
        <v>1224</v>
      </c>
      <c r="R365" s="4" t="s">
        <v>1225</v>
      </c>
      <c r="S365" s="4" t="s">
        <v>1228</v>
      </c>
      <c r="T365" s="4">
        <v>1</v>
      </c>
      <c r="U365" s="4" t="s">
        <v>41</v>
      </c>
      <c r="V365" s="4" t="s">
        <v>78</v>
      </c>
      <c r="W365" s="4" t="s">
        <v>78</v>
      </c>
      <c r="X365" s="4">
        <v>631</v>
      </c>
      <c r="Y365" s="4">
        <v>8</v>
      </c>
      <c r="Z365" s="4">
        <v>20</v>
      </c>
      <c r="AA365" s="4">
        <v>390</v>
      </c>
    </row>
    <row r="366" spans="1:27" x14ac:dyDescent="0.2">
      <c r="A366" s="4">
        <v>393</v>
      </c>
      <c r="B366" s="4" t="s">
        <v>2902</v>
      </c>
      <c r="C366" s="4">
        <v>0</v>
      </c>
      <c r="D366" s="4" t="s">
        <v>3751</v>
      </c>
      <c r="E366" s="4" t="s">
        <v>1252</v>
      </c>
      <c r="F366" s="4" t="s">
        <v>32</v>
      </c>
      <c r="G366" s="4" t="s">
        <v>33</v>
      </c>
      <c r="H366" s="4">
        <v>2</v>
      </c>
      <c r="I366" s="4" t="s">
        <v>47</v>
      </c>
      <c r="J366" s="4" t="s">
        <v>48</v>
      </c>
      <c r="K366" s="4" t="s">
        <v>1253</v>
      </c>
      <c r="L366" s="4" t="s">
        <v>4355</v>
      </c>
      <c r="M366" s="4" t="s">
        <v>1105</v>
      </c>
      <c r="N366" s="4" t="s">
        <v>1105</v>
      </c>
      <c r="O366" s="4" t="s">
        <v>1228</v>
      </c>
      <c r="P366" s="4" t="s">
        <v>4701</v>
      </c>
      <c r="Q366" s="4" t="s">
        <v>1224</v>
      </c>
      <c r="R366" s="4" t="s">
        <v>1225</v>
      </c>
      <c r="S366" s="4" t="s">
        <v>1228</v>
      </c>
      <c r="T366" s="4">
        <v>1</v>
      </c>
      <c r="U366" s="4" t="s">
        <v>41</v>
      </c>
      <c r="V366" s="4" t="s">
        <v>78</v>
      </c>
      <c r="W366" s="4" t="s">
        <v>78</v>
      </c>
      <c r="X366" s="4">
        <v>601</v>
      </c>
      <c r="Y366" s="4">
        <v>11</v>
      </c>
      <c r="Z366" s="4">
        <v>20</v>
      </c>
      <c r="AA366" s="4">
        <v>393</v>
      </c>
    </row>
    <row r="367" spans="1:27" x14ac:dyDescent="0.2">
      <c r="A367" s="4">
        <v>5</v>
      </c>
      <c r="B367" s="4" t="s">
        <v>2514</v>
      </c>
      <c r="C367" s="4">
        <v>0</v>
      </c>
      <c r="D367" s="4" t="s">
        <v>3752</v>
      </c>
      <c r="E367" s="4" t="s">
        <v>54</v>
      </c>
      <c r="F367" s="4" t="s">
        <v>32</v>
      </c>
      <c r="G367" s="4" t="s">
        <v>33</v>
      </c>
      <c r="H367" s="4">
        <v>1</v>
      </c>
      <c r="I367" s="4" t="s">
        <v>34</v>
      </c>
      <c r="J367" s="4" t="s">
        <v>35</v>
      </c>
      <c r="K367" s="4" t="s">
        <v>55</v>
      </c>
      <c r="L367" s="4" t="s">
        <v>4533</v>
      </c>
      <c r="M367" s="4" t="s">
        <v>37</v>
      </c>
      <c r="N367" s="4" t="s">
        <v>44</v>
      </c>
      <c r="O367" s="4" t="s">
        <v>56</v>
      </c>
      <c r="P367" s="4" t="s">
        <v>4811</v>
      </c>
      <c r="Q367" s="4" t="s">
        <v>45</v>
      </c>
      <c r="R367" s="4" t="s">
        <v>40</v>
      </c>
      <c r="S367" s="4" t="s">
        <v>56</v>
      </c>
      <c r="T367" s="4">
        <v>1</v>
      </c>
      <c r="U367" s="4" t="s">
        <v>41</v>
      </c>
      <c r="V367" s="4">
        <v>1</v>
      </c>
      <c r="W367" s="4">
        <v>2015</v>
      </c>
      <c r="X367" s="4">
        <v>224</v>
      </c>
      <c r="Y367" s="4">
        <v>4</v>
      </c>
      <c r="Z367" s="4">
        <v>22</v>
      </c>
      <c r="AA367" s="4">
        <v>5</v>
      </c>
    </row>
    <row r="368" spans="1:27" x14ac:dyDescent="0.2">
      <c r="A368" s="4">
        <v>395</v>
      </c>
      <c r="B368" s="4" t="s">
        <v>2904</v>
      </c>
      <c r="C368" s="4">
        <v>0</v>
      </c>
      <c r="D368" s="4" t="s">
        <v>3753</v>
      </c>
      <c r="E368" s="4" t="s">
        <v>1255</v>
      </c>
      <c r="F368" s="4" t="s">
        <v>32</v>
      </c>
      <c r="G368" s="4" t="s">
        <v>33</v>
      </c>
      <c r="H368" s="4">
        <v>1</v>
      </c>
      <c r="I368" s="4" t="s">
        <v>34</v>
      </c>
      <c r="J368" s="4" t="s">
        <v>35</v>
      </c>
      <c r="K368" s="4" t="s">
        <v>1256</v>
      </c>
      <c r="L368" s="4" t="s">
        <v>4354</v>
      </c>
      <c r="M368" s="4" t="s">
        <v>1105</v>
      </c>
      <c r="N368" s="4" t="s">
        <v>1105</v>
      </c>
      <c r="O368" s="4" t="s">
        <v>1223</v>
      </c>
      <c r="P368" s="4" t="s">
        <v>4701</v>
      </c>
      <c r="Q368" s="4" t="s">
        <v>1224</v>
      </c>
      <c r="R368" s="4" t="s">
        <v>1225</v>
      </c>
      <c r="S368" s="4" t="s">
        <v>1223</v>
      </c>
      <c r="T368" s="4">
        <v>1</v>
      </c>
      <c r="U368" s="4" t="s">
        <v>41</v>
      </c>
      <c r="V368" s="4" t="s">
        <v>78</v>
      </c>
      <c r="W368" s="4" t="s">
        <v>78</v>
      </c>
      <c r="X368" s="4">
        <v>940</v>
      </c>
      <c r="Y368" s="4">
        <v>17</v>
      </c>
      <c r="Z368" s="4">
        <v>30</v>
      </c>
      <c r="AA368" s="4">
        <v>395</v>
      </c>
    </row>
    <row r="369" spans="1:27" x14ac:dyDescent="0.2">
      <c r="A369" s="4">
        <v>383</v>
      </c>
      <c r="B369" s="4" t="s">
        <v>2892</v>
      </c>
      <c r="C369" s="4">
        <v>0</v>
      </c>
      <c r="D369" s="4" t="s">
        <v>3754</v>
      </c>
      <c r="E369" s="4" t="s">
        <v>1236</v>
      </c>
      <c r="F369" s="4" t="s">
        <v>32</v>
      </c>
      <c r="G369" s="4" t="s">
        <v>33</v>
      </c>
      <c r="H369" s="4">
        <v>1</v>
      </c>
      <c r="I369" s="4" t="s">
        <v>34</v>
      </c>
      <c r="J369" s="4" t="s">
        <v>35</v>
      </c>
      <c r="K369" s="4" t="s">
        <v>1237</v>
      </c>
      <c r="L369" s="4" t="s">
        <v>4435</v>
      </c>
      <c r="M369" s="4" t="s">
        <v>1105</v>
      </c>
      <c r="N369" s="4" t="s">
        <v>1105</v>
      </c>
      <c r="O369" s="4" t="s">
        <v>1235</v>
      </c>
      <c r="P369" s="4" t="s">
        <v>4701</v>
      </c>
      <c r="Q369" s="4" t="s">
        <v>1224</v>
      </c>
      <c r="R369" s="4" t="s">
        <v>1225</v>
      </c>
      <c r="S369" s="4" t="s">
        <v>1235</v>
      </c>
      <c r="T369" s="4">
        <v>1</v>
      </c>
      <c r="U369" s="4" t="s">
        <v>41</v>
      </c>
      <c r="V369" s="4" t="s">
        <v>78</v>
      </c>
      <c r="W369" s="4" t="s">
        <v>78</v>
      </c>
      <c r="X369" s="4">
        <v>611</v>
      </c>
      <c r="Y369" s="4">
        <v>10</v>
      </c>
      <c r="Z369" s="4">
        <v>20</v>
      </c>
      <c r="AA369" s="4">
        <v>383</v>
      </c>
    </row>
    <row r="370" spans="1:27" x14ac:dyDescent="0.2">
      <c r="A370" s="4">
        <v>458</v>
      </c>
      <c r="B370" s="4" t="s">
        <v>2967</v>
      </c>
      <c r="C370" s="4">
        <v>0</v>
      </c>
      <c r="D370" s="4" t="s">
        <v>3755</v>
      </c>
      <c r="E370" s="4" t="s">
        <v>1408</v>
      </c>
      <c r="F370" s="4" t="s">
        <v>32</v>
      </c>
      <c r="G370" s="4" t="s">
        <v>33</v>
      </c>
      <c r="H370" s="4">
        <v>1</v>
      </c>
      <c r="I370" s="4" t="s">
        <v>34</v>
      </c>
      <c r="J370" s="4" t="s">
        <v>35</v>
      </c>
      <c r="K370" s="4" t="s">
        <v>1409</v>
      </c>
      <c r="L370" s="4" t="s">
        <v>4475</v>
      </c>
      <c r="M370" s="4" t="s">
        <v>1105</v>
      </c>
      <c r="N370" s="4" t="s">
        <v>1120</v>
      </c>
      <c r="O370" s="4" t="s">
        <v>1153</v>
      </c>
      <c r="P370" s="4" t="s">
        <v>4805</v>
      </c>
      <c r="Q370" s="4" t="s">
        <v>1122</v>
      </c>
      <c r="R370" s="4" t="s">
        <v>1109</v>
      </c>
      <c r="S370" s="4" t="s">
        <v>1153</v>
      </c>
      <c r="T370" s="4">
        <v>1</v>
      </c>
      <c r="U370" s="4" t="s">
        <v>41</v>
      </c>
      <c r="V370" s="4" t="s">
        <v>78</v>
      </c>
      <c r="W370" s="4" t="s">
        <v>78</v>
      </c>
      <c r="X370" s="4">
        <v>54</v>
      </c>
      <c r="Y370" s="4">
        <v>1</v>
      </c>
      <c r="Z370" s="4">
        <v>5</v>
      </c>
      <c r="AA370" s="4">
        <v>458</v>
      </c>
    </row>
    <row r="371" spans="1:27" x14ac:dyDescent="0.2">
      <c r="A371" s="4">
        <v>370</v>
      </c>
      <c r="B371" s="4" t="s">
        <v>2879</v>
      </c>
      <c r="C371" s="4">
        <v>0</v>
      </c>
      <c r="D371" s="4" t="s">
        <v>3756</v>
      </c>
      <c r="E371" s="4" t="s">
        <v>1199</v>
      </c>
      <c r="F371" s="4" t="s">
        <v>32</v>
      </c>
      <c r="G371" s="4" t="s">
        <v>33</v>
      </c>
      <c r="H371" s="4">
        <v>1</v>
      </c>
      <c r="I371" s="4" t="s">
        <v>34</v>
      </c>
      <c r="J371" s="4" t="s">
        <v>35</v>
      </c>
      <c r="K371" s="4" t="s">
        <v>1200</v>
      </c>
      <c r="L371" s="4" t="s">
        <v>4534</v>
      </c>
      <c r="M371" s="4" t="s">
        <v>1105</v>
      </c>
      <c r="N371" s="4" t="s">
        <v>1196</v>
      </c>
      <c r="O371" s="4" t="s">
        <v>1201</v>
      </c>
      <c r="P371" s="4" t="s">
        <v>4804</v>
      </c>
      <c r="Q371" s="4" t="s">
        <v>1198</v>
      </c>
      <c r="R371" s="4" t="s">
        <v>1109</v>
      </c>
      <c r="S371" s="4" t="s">
        <v>1202</v>
      </c>
      <c r="T371" s="4">
        <v>1</v>
      </c>
      <c r="U371" s="4" t="s">
        <v>41</v>
      </c>
      <c r="V371" s="4" t="s">
        <v>78</v>
      </c>
      <c r="W371" s="4" t="s">
        <v>78</v>
      </c>
      <c r="X371" s="4">
        <v>121</v>
      </c>
      <c r="Y371" s="4">
        <v>3</v>
      </c>
      <c r="Z371" s="4">
        <v>6</v>
      </c>
      <c r="AA371" s="4">
        <v>370</v>
      </c>
    </row>
    <row r="372" spans="1:27" x14ac:dyDescent="0.2">
      <c r="A372" s="4">
        <v>374</v>
      </c>
      <c r="B372" s="4" t="s">
        <v>2883</v>
      </c>
      <c r="C372" s="4">
        <v>0</v>
      </c>
      <c r="D372" s="4" t="s">
        <v>3757</v>
      </c>
      <c r="E372" s="4" t="s">
        <v>1208</v>
      </c>
      <c r="F372" s="4" t="s">
        <v>32</v>
      </c>
      <c r="G372" s="4" t="s">
        <v>33</v>
      </c>
      <c r="H372" s="4">
        <v>1</v>
      </c>
      <c r="I372" s="4" t="s">
        <v>34</v>
      </c>
      <c r="J372" s="4" t="s">
        <v>35</v>
      </c>
      <c r="K372" s="4" t="s">
        <v>1209</v>
      </c>
      <c r="L372" s="4" t="s">
        <v>4535</v>
      </c>
      <c r="M372" s="4" t="s">
        <v>1105</v>
      </c>
      <c r="N372" s="4" t="s">
        <v>1196</v>
      </c>
      <c r="O372" s="4" t="s">
        <v>1210</v>
      </c>
      <c r="P372" s="4" t="s">
        <v>4804</v>
      </c>
      <c r="Q372" s="4" t="s">
        <v>1198</v>
      </c>
      <c r="R372" s="4" t="s">
        <v>1109</v>
      </c>
      <c r="S372" s="4" t="s">
        <v>1210</v>
      </c>
      <c r="T372" s="4">
        <v>1</v>
      </c>
      <c r="U372" s="4" t="s">
        <v>41</v>
      </c>
      <c r="V372" s="4" t="s">
        <v>78</v>
      </c>
      <c r="W372" s="4" t="s">
        <v>78</v>
      </c>
      <c r="X372" s="4">
        <v>80</v>
      </c>
      <c r="Y372" s="4">
        <v>2</v>
      </c>
      <c r="Z372" s="4">
        <v>5</v>
      </c>
      <c r="AA372" s="4">
        <v>374</v>
      </c>
    </row>
    <row r="373" spans="1:27" x14ac:dyDescent="0.2">
      <c r="A373" s="4">
        <v>371</v>
      </c>
      <c r="B373" s="4" t="s">
        <v>2880</v>
      </c>
      <c r="C373" s="4">
        <v>0</v>
      </c>
      <c r="D373" s="4" t="s">
        <v>3758</v>
      </c>
      <c r="E373" s="4" t="s">
        <v>564</v>
      </c>
      <c r="F373" s="4" t="s">
        <v>32</v>
      </c>
      <c r="G373" s="4" t="s">
        <v>33</v>
      </c>
      <c r="H373" s="4">
        <v>1</v>
      </c>
      <c r="I373" s="4" t="s">
        <v>34</v>
      </c>
      <c r="J373" s="4" t="s">
        <v>35</v>
      </c>
      <c r="K373" s="4" t="s">
        <v>1203</v>
      </c>
      <c r="L373" s="4" t="s">
        <v>4536</v>
      </c>
      <c r="M373" s="4" t="s">
        <v>1105</v>
      </c>
      <c r="N373" s="4" t="s">
        <v>1196</v>
      </c>
      <c r="O373" s="4" t="s">
        <v>1204</v>
      </c>
      <c r="P373" s="4" t="s">
        <v>4804</v>
      </c>
      <c r="Q373" s="4" t="s">
        <v>1198</v>
      </c>
      <c r="R373" s="4" t="s">
        <v>1109</v>
      </c>
      <c r="S373" s="4" t="s">
        <v>1204</v>
      </c>
      <c r="T373" s="4">
        <v>1</v>
      </c>
      <c r="U373" s="4" t="s">
        <v>41</v>
      </c>
      <c r="V373" s="4">
        <v>1</v>
      </c>
      <c r="W373" s="4">
        <v>2015</v>
      </c>
      <c r="X373" s="4">
        <v>354</v>
      </c>
      <c r="Y373" s="4">
        <v>6</v>
      </c>
      <c r="Z373" s="4">
        <v>13</v>
      </c>
      <c r="AA373" s="4">
        <v>371</v>
      </c>
    </row>
    <row r="374" spans="1:27" x14ac:dyDescent="0.2">
      <c r="A374" s="4">
        <v>462</v>
      </c>
      <c r="B374" s="4" t="s">
        <v>2971</v>
      </c>
      <c r="C374" s="4">
        <v>0</v>
      </c>
      <c r="D374" s="4" t="s">
        <v>3759</v>
      </c>
      <c r="E374" s="4" t="s">
        <v>1418</v>
      </c>
      <c r="F374" s="4" t="s">
        <v>32</v>
      </c>
      <c r="G374" s="4" t="s">
        <v>33</v>
      </c>
      <c r="H374" s="4">
        <v>1</v>
      </c>
      <c r="I374" s="4" t="s">
        <v>34</v>
      </c>
      <c r="J374" s="4" t="s">
        <v>35</v>
      </c>
      <c r="K374" s="4" t="s">
        <v>1419</v>
      </c>
      <c r="L374" s="4" t="s">
        <v>4537</v>
      </c>
      <c r="M374" s="4" t="s">
        <v>1105</v>
      </c>
      <c r="N374" s="4" t="s">
        <v>1196</v>
      </c>
      <c r="O374" s="4" t="s">
        <v>1420</v>
      </c>
      <c r="P374" s="4" t="s">
        <v>4804</v>
      </c>
      <c r="Q374" s="4" t="s">
        <v>1198</v>
      </c>
      <c r="R374" s="4" t="s">
        <v>1109</v>
      </c>
      <c r="S374" s="4" t="s">
        <v>1420</v>
      </c>
      <c r="T374" s="4">
        <v>1</v>
      </c>
      <c r="U374" s="4" t="s">
        <v>41</v>
      </c>
      <c r="V374" s="4" t="s">
        <v>78</v>
      </c>
      <c r="W374" s="4" t="s">
        <v>78</v>
      </c>
      <c r="X374" s="4">
        <v>62</v>
      </c>
      <c r="Y374" s="4">
        <v>1</v>
      </c>
      <c r="Z374" s="4">
        <v>5</v>
      </c>
      <c r="AA374" s="4">
        <v>462</v>
      </c>
    </row>
    <row r="375" spans="1:27" x14ac:dyDescent="0.2">
      <c r="A375" s="4">
        <v>350</v>
      </c>
      <c r="B375" s="4" t="s">
        <v>2859</v>
      </c>
      <c r="C375" s="4">
        <v>0</v>
      </c>
      <c r="D375" s="4" t="s">
        <v>3760</v>
      </c>
      <c r="E375" s="4" t="s">
        <v>1140</v>
      </c>
      <c r="F375" s="4" t="s">
        <v>32</v>
      </c>
      <c r="G375" s="4" t="s">
        <v>33</v>
      </c>
      <c r="H375" s="4">
        <v>1</v>
      </c>
      <c r="I375" s="4" t="s">
        <v>34</v>
      </c>
      <c r="J375" s="4" t="s">
        <v>35</v>
      </c>
      <c r="K375" s="4" t="s">
        <v>1141</v>
      </c>
      <c r="L375" s="4" t="s">
        <v>4538</v>
      </c>
      <c r="M375" s="4" t="s">
        <v>1105</v>
      </c>
      <c r="N375" s="4" t="s">
        <v>1120</v>
      </c>
      <c r="O375" s="4" t="s">
        <v>1142</v>
      </c>
      <c r="P375" s="4" t="s">
        <v>4805</v>
      </c>
      <c r="Q375" s="4" t="s">
        <v>1122</v>
      </c>
      <c r="R375" s="4" t="s">
        <v>1109</v>
      </c>
      <c r="S375" s="4" t="s">
        <v>1143</v>
      </c>
      <c r="T375" s="4">
        <v>1</v>
      </c>
      <c r="U375" s="4" t="s">
        <v>41</v>
      </c>
      <c r="V375" s="4">
        <v>1</v>
      </c>
      <c r="W375" s="4">
        <v>2016</v>
      </c>
      <c r="X375" s="4">
        <v>339</v>
      </c>
      <c r="Y375" s="4">
        <v>8</v>
      </c>
      <c r="Z375" s="4">
        <v>15</v>
      </c>
      <c r="AA375" s="4">
        <v>350</v>
      </c>
    </row>
    <row r="376" spans="1:27" x14ac:dyDescent="0.2">
      <c r="A376" s="4">
        <v>702</v>
      </c>
      <c r="B376" s="4" t="s">
        <v>3211</v>
      </c>
      <c r="C376" s="4">
        <v>0</v>
      </c>
      <c r="D376" s="4" t="s">
        <v>3761</v>
      </c>
      <c r="E376" s="4" t="s">
        <v>2029</v>
      </c>
      <c r="F376" s="4" t="s">
        <v>32</v>
      </c>
      <c r="G376" s="4" t="s">
        <v>33</v>
      </c>
      <c r="H376" s="4">
        <v>1</v>
      </c>
      <c r="I376" s="4" t="s">
        <v>34</v>
      </c>
      <c r="J376" s="4" t="s">
        <v>35</v>
      </c>
      <c r="K376" s="4" t="s">
        <v>2030</v>
      </c>
      <c r="L376" s="4" t="s">
        <v>4539</v>
      </c>
      <c r="M376" s="4" t="s">
        <v>1977</v>
      </c>
      <c r="N376" s="4" t="s">
        <v>2031</v>
      </c>
      <c r="O376" s="4" t="s">
        <v>2032</v>
      </c>
      <c r="P376" s="4" t="s">
        <v>4887</v>
      </c>
      <c r="Q376" s="4" t="s">
        <v>2033</v>
      </c>
      <c r="R376" s="4" t="s">
        <v>1979</v>
      </c>
      <c r="S376" s="4" t="s">
        <v>2034</v>
      </c>
      <c r="T376" s="4">
        <v>1</v>
      </c>
      <c r="U376" s="4" t="s">
        <v>41</v>
      </c>
      <c r="V376" s="4" t="s">
        <v>78</v>
      </c>
      <c r="W376" s="4" t="s">
        <v>78</v>
      </c>
      <c r="X376" s="4">
        <v>35</v>
      </c>
      <c r="Y376" s="4">
        <v>2</v>
      </c>
      <c r="Z376" s="4">
        <v>5</v>
      </c>
      <c r="AA376" s="4">
        <v>702</v>
      </c>
    </row>
    <row r="377" spans="1:27" x14ac:dyDescent="0.2">
      <c r="A377" s="4">
        <v>87</v>
      </c>
      <c r="B377" s="4" t="s">
        <v>2596</v>
      </c>
      <c r="C377" s="4">
        <v>0</v>
      </c>
      <c r="D377" s="4" t="s">
        <v>3762</v>
      </c>
      <c r="E377" s="4" t="s">
        <v>340</v>
      </c>
      <c r="F377" s="4" t="s">
        <v>32</v>
      </c>
      <c r="G377" s="4" t="s">
        <v>33</v>
      </c>
      <c r="H377" s="4">
        <v>1</v>
      </c>
      <c r="I377" s="4" t="s">
        <v>34</v>
      </c>
      <c r="J377" s="4" t="s">
        <v>35</v>
      </c>
      <c r="K377" s="4" t="s">
        <v>341</v>
      </c>
      <c r="L377" s="4" t="s">
        <v>4540</v>
      </c>
      <c r="M377" s="4" t="s">
        <v>236</v>
      </c>
      <c r="N377" s="4" t="s">
        <v>337</v>
      </c>
      <c r="O377" s="4" t="s">
        <v>342</v>
      </c>
      <c r="P377" s="4" t="s">
        <v>4870</v>
      </c>
      <c r="Q377" s="4" t="s">
        <v>339</v>
      </c>
      <c r="R377" s="4" t="s">
        <v>240</v>
      </c>
      <c r="S377" s="4" t="s">
        <v>342</v>
      </c>
      <c r="T377" s="4">
        <v>1</v>
      </c>
      <c r="U377" s="4" t="s">
        <v>41</v>
      </c>
      <c r="V377" s="4" t="s">
        <v>78</v>
      </c>
      <c r="W377" s="4" t="s">
        <v>78</v>
      </c>
      <c r="X377" s="4">
        <v>53</v>
      </c>
      <c r="Y377" s="4">
        <v>2</v>
      </c>
      <c r="Z377" s="4">
        <v>5</v>
      </c>
      <c r="AA377" s="4">
        <v>87</v>
      </c>
    </row>
    <row r="378" spans="1:27" x14ac:dyDescent="0.2">
      <c r="A378" s="4">
        <v>111</v>
      </c>
      <c r="B378" s="4" t="s">
        <v>2620</v>
      </c>
      <c r="C378" s="4">
        <v>0</v>
      </c>
      <c r="D378" s="4" t="s">
        <v>3763</v>
      </c>
      <c r="E378" s="4" t="s">
        <v>421</v>
      </c>
      <c r="F378" s="4" t="s">
        <v>32</v>
      </c>
      <c r="G378" s="4" t="s">
        <v>33</v>
      </c>
      <c r="H378" s="4">
        <v>1</v>
      </c>
      <c r="I378" s="4" t="s">
        <v>34</v>
      </c>
      <c r="J378" s="4" t="s">
        <v>35</v>
      </c>
      <c r="K378" s="4" t="s">
        <v>422</v>
      </c>
      <c r="L378" s="4" t="s">
        <v>4541</v>
      </c>
      <c r="M378" s="4" t="s">
        <v>375</v>
      </c>
      <c r="N378" s="4" t="s">
        <v>417</v>
      </c>
      <c r="O378" s="4" t="s">
        <v>417</v>
      </c>
      <c r="P378" s="4" t="s">
        <v>4890</v>
      </c>
      <c r="Q378" s="4" t="s">
        <v>419</v>
      </c>
      <c r="R378" s="4" t="s">
        <v>379</v>
      </c>
      <c r="S378" s="4" t="s">
        <v>423</v>
      </c>
      <c r="T378" s="4">
        <v>2</v>
      </c>
      <c r="U378" s="4" t="s">
        <v>77</v>
      </c>
      <c r="V378" s="4" t="s">
        <v>78</v>
      </c>
      <c r="W378" s="4" t="s">
        <v>78</v>
      </c>
      <c r="X378" s="4">
        <v>74</v>
      </c>
      <c r="Y378" s="4">
        <v>1</v>
      </c>
      <c r="Z378" s="4">
        <v>5</v>
      </c>
      <c r="AA378" s="4">
        <v>111</v>
      </c>
    </row>
    <row r="379" spans="1:27" x14ac:dyDescent="0.2">
      <c r="A379" s="4">
        <v>451</v>
      </c>
      <c r="B379" s="4" t="s">
        <v>2960</v>
      </c>
      <c r="C379" s="4">
        <v>0</v>
      </c>
      <c r="D379" s="4" t="s">
        <v>3764</v>
      </c>
      <c r="E379" s="4" t="s">
        <v>1387</v>
      </c>
      <c r="F379" s="4" t="s">
        <v>32</v>
      </c>
      <c r="G379" s="4" t="s">
        <v>33</v>
      </c>
      <c r="H379" s="4">
        <v>1</v>
      </c>
      <c r="I379" s="4" t="s">
        <v>34</v>
      </c>
      <c r="J379" s="4" t="s">
        <v>35</v>
      </c>
      <c r="K379" s="4" t="s">
        <v>1388</v>
      </c>
      <c r="L379" s="4" t="s">
        <v>4305</v>
      </c>
      <c r="M379" s="4" t="s">
        <v>1105</v>
      </c>
      <c r="N379" s="4" t="s">
        <v>1389</v>
      </c>
      <c r="O379" s="4" t="s">
        <v>1389</v>
      </c>
      <c r="P379" s="4" t="s">
        <v>4806</v>
      </c>
      <c r="Q379" s="4" t="s">
        <v>1390</v>
      </c>
      <c r="R379" s="4" t="s">
        <v>1109</v>
      </c>
      <c r="S379" s="4" t="s">
        <v>1391</v>
      </c>
      <c r="T379" s="4">
        <v>1</v>
      </c>
      <c r="U379" s="4" t="s">
        <v>41</v>
      </c>
      <c r="V379" s="4" t="s">
        <v>78</v>
      </c>
      <c r="W379" s="4" t="s">
        <v>78</v>
      </c>
      <c r="X379" s="4">
        <v>734</v>
      </c>
      <c r="Y379" s="4">
        <v>21</v>
      </c>
      <c r="Z379" s="4">
        <v>30</v>
      </c>
      <c r="AA379" s="4">
        <v>451</v>
      </c>
    </row>
    <row r="380" spans="1:27" x14ac:dyDescent="0.2">
      <c r="A380" s="4">
        <v>191</v>
      </c>
      <c r="B380" s="4" t="s">
        <v>2700</v>
      </c>
      <c r="C380" s="4">
        <v>0</v>
      </c>
      <c r="D380" s="4" t="s">
        <v>3765</v>
      </c>
      <c r="E380" s="4" t="s">
        <v>664</v>
      </c>
      <c r="F380" s="4" t="s">
        <v>32</v>
      </c>
      <c r="G380" s="4" t="s">
        <v>33</v>
      </c>
      <c r="H380" s="4">
        <v>1</v>
      </c>
      <c r="I380" s="4" t="s">
        <v>34</v>
      </c>
      <c r="J380" s="4" t="s">
        <v>35</v>
      </c>
      <c r="K380" s="4" t="s">
        <v>665</v>
      </c>
      <c r="L380" s="4" t="s">
        <v>4542</v>
      </c>
      <c r="M380" s="4" t="s">
        <v>623</v>
      </c>
      <c r="N380" s="4" t="s">
        <v>648</v>
      </c>
      <c r="O380" s="4" t="s">
        <v>666</v>
      </c>
      <c r="P380" s="4" t="s">
        <v>4789</v>
      </c>
      <c r="Q380" s="4" t="s">
        <v>662</v>
      </c>
      <c r="R380" s="4" t="s">
        <v>625</v>
      </c>
      <c r="S380" s="4" t="s">
        <v>666</v>
      </c>
      <c r="T380" s="4">
        <v>1</v>
      </c>
      <c r="U380" s="4" t="s">
        <v>41</v>
      </c>
      <c r="V380" s="4">
        <v>1</v>
      </c>
      <c r="W380" s="4">
        <v>2015</v>
      </c>
      <c r="X380" s="4">
        <v>599</v>
      </c>
      <c r="Y380" s="4">
        <v>6</v>
      </c>
      <c r="Z380" s="4">
        <v>20</v>
      </c>
      <c r="AA380" s="4">
        <v>191</v>
      </c>
    </row>
    <row r="381" spans="1:27" x14ac:dyDescent="0.2">
      <c r="A381" s="4">
        <v>150</v>
      </c>
      <c r="B381" s="4" t="s">
        <v>2659</v>
      </c>
      <c r="C381" s="4">
        <v>0</v>
      </c>
      <c r="D381" s="4" t="s">
        <v>3766</v>
      </c>
      <c r="E381" s="4" t="s">
        <v>546</v>
      </c>
      <c r="F381" s="4" t="s">
        <v>32</v>
      </c>
      <c r="G381" s="4" t="s">
        <v>33</v>
      </c>
      <c r="H381" s="4">
        <v>1</v>
      </c>
      <c r="I381" s="4" t="s">
        <v>34</v>
      </c>
      <c r="J381" s="4" t="s">
        <v>35</v>
      </c>
      <c r="K381" s="4" t="s">
        <v>547</v>
      </c>
      <c r="L381" s="4" t="s">
        <v>4543</v>
      </c>
      <c r="M381" s="4" t="s">
        <v>515</v>
      </c>
      <c r="N381" s="4" t="s">
        <v>548</v>
      </c>
      <c r="O381" s="4" t="s">
        <v>548</v>
      </c>
      <c r="P381" s="4" t="s">
        <v>4874</v>
      </c>
      <c r="Q381" s="4" t="s">
        <v>549</v>
      </c>
      <c r="R381" s="4" t="s">
        <v>518</v>
      </c>
      <c r="S381" s="4" t="s">
        <v>548</v>
      </c>
      <c r="T381" s="4">
        <v>1</v>
      </c>
      <c r="U381" s="4" t="s">
        <v>41</v>
      </c>
      <c r="V381" s="4" t="s">
        <v>78</v>
      </c>
      <c r="W381" s="4" t="s">
        <v>78</v>
      </c>
      <c r="X381" s="4">
        <v>436</v>
      </c>
      <c r="Y381" s="4">
        <v>8</v>
      </c>
      <c r="Z381" s="4">
        <v>17</v>
      </c>
      <c r="AA381" s="4">
        <v>150</v>
      </c>
    </row>
    <row r="382" spans="1:27" x14ac:dyDescent="0.2">
      <c r="A382" s="4">
        <v>306</v>
      </c>
      <c r="B382" s="4" t="s">
        <v>2815</v>
      </c>
      <c r="C382" s="4">
        <v>0</v>
      </c>
      <c r="D382" s="4" t="s">
        <v>3767</v>
      </c>
      <c r="E382" s="4" t="s">
        <v>869</v>
      </c>
      <c r="F382" s="4" t="s">
        <v>32</v>
      </c>
      <c r="G382" s="4" t="s">
        <v>33</v>
      </c>
      <c r="H382" s="4">
        <v>1</v>
      </c>
      <c r="I382" s="4" t="s">
        <v>34</v>
      </c>
      <c r="J382" s="4" t="s">
        <v>35</v>
      </c>
      <c r="K382" s="4" t="s">
        <v>1002</v>
      </c>
      <c r="L382" s="4" t="s">
        <v>4544</v>
      </c>
      <c r="M382" s="4" t="s">
        <v>902</v>
      </c>
      <c r="N382" s="4" t="s">
        <v>903</v>
      </c>
      <c r="O382" s="4" t="s">
        <v>903</v>
      </c>
      <c r="P382" s="4" t="s">
        <v>4849</v>
      </c>
      <c r="Q382" s="4" t="s">
        <v>905</v>
      </c>
      <c r="R382" s="4" t="s">
        <v>906</v>
      </c>
      <c r="S382" s="4" t="s">
        <v>1003</v>
      </c>
      <c r="T382" s="4">
        <v>1</v>
      </c>
      <c r="U382" s="4" t="s">
        <v>41</v>
      </c>
      <c r="V382" s="4">
        <v>1</v>
      </c>
      <c r="W382" s="4">
        <v>2015</v>
      </c>
      <c r="X382" s="4">
        <v>244</v>
      </c>
      <c r="Y382" s="4">
        <v>5</v>
      </c>
      <c r="Z382" s="4">
        <v>11</v>
      </c>
      <c r="AA382" s="4">
        <v>306</v>
      </c>
    </row>
    <row r="383" spans="1:27" x14ac:dyDescent="0.2">
      <c r="A383" s="4">
        <v>105</v>
      </c>
      <c r="B383" s="4" t="s">
        <v>2614</v>
      </c>
      <c r="C383" s="4">
        <v>0</v>
      </c>
      <c r="D383" s="4" t="s">
        <v>3768</v>
      </c>
      <c r="E383" s="4" t="s">
        <v>399</v>
      </c>
      <c r="F383" s="4" t="s">
        <v>32</v>
      </c>
      <c r="G383" s="4" t="s">
        <v>33</v>
      </c>
      <c r="H383" s="4">
        <v>1</v>
      </c>
      <c r="I383" s="4" t="s">
        <v>34</v>
      </c>
      <c r="J383" s="4" t="s">
        <v>35</v>
      </c>
      <c r="K383" s="4" t="s">
        <v>400</v>
      </c>
      <c r="L383" s="4" t="s">
        <v>4545</v>
      </c>
      <c r="M383" s="4" t="s">
        <v>375</v>
      </c>
      <c r="N383" s="4" t="s">
        <v>401</v>
      </c>
      <c r="O383" s="4" t="s">
        <v>402</v>
      </c>
      <c r="P383" s="4" t="s">
        <v>4891</v>
      </c>
      <c r="Q383" s="4" t="s">
        <v>403</v>
      </c>
      <c r="R383" s="4" t="s">
        <v>379</v>
      </c>
      <c r="S383" s="4" t="s">
        <v>402</v>
      </c>
      <c r="T383" s="4">
        <v>1</v>
      </c>
      <c r="U383" s="4" t="s">
        <v>41</v>
      </c>
      <c r="V383" s="4">
        <v>1</v>
      </c>
      <c r="W383" s="4">
        <v>2015</v>
      </c>
      <c r="X383" s="4">
        <v>276</v>
      </c>
      <c r="Y383" s="4">
        <v>10</v>
      </c>
      <c r="Z383" s="4">
        <v>15</v>
      </c>
      <c r="AA383" s="4">
        <v>105</v>
      </c>
    </row>
    <row r="384" spans="1:27" x14ac:dyDescent="0.2">
      <c r="A384" s="4">
        <v>364</v>
      </c>
      <c r="B384" s="4" t="s">
        <v>2873</v>
      </c>
      <c r="C384" s="4">
        <v>0</v>
      </c>
      <c r="D384" s="4" t="s">
        <v>3769</v>
      </c>
      <c r="E384" s="4" t="s">
        <v>1181</v>
      </c>
      <c r="F384" s="4" t="s">
        <v>32</v>
      </c>
      <c r="G384" s="4" t="s">
        <v>33</v>
      </c>
      <c r="H384" s="4">
        <v>1</v>
      </c>
      <c r="I384" s="4" t="s">
        <v>34</v>
      </c>
      <c r="J384" s="4" t="s">
        <v>35</v>
      </c>
      <c r="K384" s="4" t="s">
        <v>1182</v>
      </c>
      <c r="L384" s="4" t="s">
        <v>4546</v>
      </c>
      <c r="M384" s="4" t="s">
        <v>1105</v>
      </c>
      <c r="N384" s="4" t="s">
        <v>960</v>
      </c>
      <c r="O384" s="4" t="s">
        <v>1183</v>
      </c>
      <c r="P384" s="4" t="s">
        <v>4824</v>
      </c>
      <c r="Q384" s="4" t="s">
        <v>1176</v>
      </c>
      <c r="R384" s="4" t="s">
        <v>1109</v>
      </c>
      <c r="S384" s="4" t="s">
        <v>1183</v>
      </c>
      <c r="T384" s="4">
        <v>1</v>
      </c>
      <c r="U384" s="4" t="s">
        <v>41</v>
      </c>
      <c r="V384" s="4" t="s">
        <v>78</v>
      </c>
      <c r="W384" s="4" t="s">
        <v>78</v>
      </c>
      <c r="X384" s="4">
        <v>50</v>
      </c>
      <c r="Y384" s="4">
        <v>2</v>
      </c>
      <c r="Z384" s="4">
        <v>5</v>
      </c>
      <c r="AA384" s="4">
        <v>364</v>
      </c>
    </row>
    <row r="385" spans="1:27" x14ac:dyDescent="0.2">
      <c r="A385" s="4">
        <v>123</v>
      </c>
      <c r="B385" s="4" t="s">
        <v>2632</v>
      </c>
      <c r="C385" s="4">
        <v>0</v>
      </c>
      <c r="D385" s="4" t="s">
        <v>3770</v>
      </c>
      <c r="E385" s="4" t="s">
        <v>458</v>
      </c>
      <c r="F385" s="4" t="s">
        <v>32</v>
      </c>
      <c r="G385" s="4" t="s">
        <v>33</v>
      </c>
      <c r="H385" s="4">
        <v>1</v>
      </c>
      <c r="I385" s="4" t="s">
        <v>34</v>
      </c>
      <c r="J385" s="4" t="s">
        <v>35</v>
      </c>
      <c r="K385" s="4" t="s">
        <v>459</v>
      </c>
      <c r="L385" s="4" t="s">
        <v>4547</v>
      </c>
      <c r="M385" s="4" t="s">
        <v>375</v>
      </c>
      <c r="N385" s="4" t="s">
        <v>460</v>
      </c>
      <c r="O385" s="4" t="s">
        <v>461</v>
      </c>
      <c r="P385" s="4" t="s">
        <v>4892</v>
      </c>
      <c r="Q385" s="4" t="s">
        <v>462</v>
      </c>
      <c r="R385" s="4" t="s">
        <v>379</v>
      </c>
      <c r="S385" s="4" t="s">
        <v>461</v>
      </c>
      <c r="T385" s="4">
        <v>1</v>
      </c>
      <c r="U385" s="4" t="s">
        <v>41</v>
      </c>
      <c r="V385" s="4" t="s">
        <v>78</v>
      </c>
      <c r="W385" s="4" t="s">
        <v>78</v>
      </c>
      <c r="X385" s="4">
        <v>33</v>
      </c>
      <c r="Y385" s="4">
        <v>1</v>
      </c>
      <c r="Z385" s="4">
        <v>5</v>
      </c>
      <c r="AA385" s="4">
        <v>123</v>
      </c>
    </row>
    <row r="386" spans="1:27" x14ac:dyDescent="0.2">
      <c r="A386" s="4">
        <v>362</v>
      </c>
      <c r="B386" s="4" t="s">
        <v>2871</v>
      </c>
      <c r="C386" s="4">
        <v>0</v>
      </c>
      <c r="D386" s="4" t="s">
        <v>3771</v>
      </c>
      <c r="E386" s="4" t="s">
        <v>1173</v>
      </c>
      <c r="F386" s="4" t="s">
        <v>32</v>
      </c>
      <c r="G386" s="4" t="s">
        <v>33</v>
      </c>
      <c r="H386" s="4">
        <v>1</v>
      </c>
      <c r="I386" s="4" t="s">
        <v>34</v>
      </c>
      <c r="J386" s="4" t="s">
        <v>35</v>
      </c>
      <c r="K386" s="4" t="s">
        <v>1174</v>
      </c>
      <c r="L386" s="4" t="s">
        <v>4548</v>
      </c>
      <c r="M386" s="4" t="s">
        <v>1105</v>
      </c>
      <c r="N386" s="4" t="s">
        <v>960</v>
      </c>
      <c r="O386" s="4" t="s">
        <v>1175</v>
      </c>
      <c r="P386" s="4" t="s">
        <v>4824</v>
      </c>
      <c r="Q386" s="4" t="s">
        <v>1176</v>
      </c>
      <c r="R386" s="4" t="s">
        <v>1109</v>
      </c>
      <c r="S386" s="4" t="s">
        <v>1175</v>
      </c>
      <c r="T386" s="4">
        <v>1</v>
      </c>
      <c r="U386" s="4" t="s">
        <v>41</v>
      </c>
      <c r="V386" s="4" t="s">
        <v>78</v>
      </c>
      <c r="W386" s="4" t="s">
        <v>78</v>
      </c>
      <c r="X386" s="4">
        <v>52</v>
      </c>
      <c r="Y386" s="4">
        <v>2</v>
      </c>
      <c r="Z386" s="4">
        <v>5</v>
      </c>
      <c r="AA386" s="4">
        <v>362</v>
      </c>
    </row>
    <row r="387" spans="1:27" x14ac:dyDescent="0.2">
      <c r="A387" s="4">
        <v>343</v>
      </c>
      <c r="B387" s="4" t="s">
        <v>2852</v>
      </c>
      <c r="C387" s="4">
        <v>0</v>
      </c>
      <c r="D387" s="4" t="s">
        <v>3772</v>
      </c>
      <c r="E387" s="4" t="s">
        <v>1118</v>
      </c>
      <c r="F387" s="4" t="s">
        <v>32</v>
      </c>
      <c r="G387" s="4" t="s">
        <v>33</v>
      </c>
      <c r="H387" s="4">
        <v>1</v>
      </c>
      <c r="I387" s="4" t="s">
        <v>34</v>
      </c>
      <c r="J387" s="4" t="s">
        <v>35</v>
      </c>
      <c r="K387" s="4" t="s">
        <v>1119</v>
      </c>
      <c r="L387" s="4" t="s">
        <v>4549</v>
      </c>
      <c r="M387" s="4" t="s">
        <v>1105</v>
      </c>
      <c r="N387" s="4" t="s">
        <v>1120</v>
      </c>
      <c r="O387" s="4" t="s">
        <v>1121</v>
      </c>
      <c r="P387" s="4" t="s">
        <v>4805</v>
      </c>
      <c r="Q387" s="4" t="s">
        <v>1122</v>
      </c>
      <c r="R387" s="4" t="s">
        <v>1109</v>
      </c>
      <c r="S387" s="4" t="s">
        <v>1121</v>
      </c>
      <c r="T387" s="4">
        <v>1</v>
      </c>
      <c r="U387" s="4" t="s">
        <v>41</v>
      </c>
      <c r="V387" s="4" t="s">
        <v>78</v>
      </c>
      <c r="W387" s="4" t="s">
        <v>78</v>
      </c>
      <c r="X387" s="4">
        <v>66</v>
      </c>
      <c r="Y387" s="4">
        <v>2</v>
      </c>
      <c r="Z387" s="4">
        <v>5</v>
      </c>
      <c r="AA387" s="4">
        <v>343</v>
      </c>
    </row>
    <row r="388" spans="1:27" x14ac:dyDescent="0.2">
      <c r="A388" s="4">
        <v>345</v>
      </c>
      <c r="B388" s="4" t="s">
        <v>2854</v>
      </c>
      <c r="C388" s="4">
        <v>0</v>
      </c>
      <c r="D388" s="4" t="s">
        <v>3773</v>
      </c>
      <c r="E388" s="4" t="s">
        <v>1127</v>
      </c>
      <c r="F388" s="4" t="s">
        <v>32</v>
      </c>
      <c r="G388" s="4" t="s">
        <v>33</v>
      </c>
      <c r="H388" s="4">
        <v>1</v>
      </c>
      <c r="I388" s="4" t="s">
        <v>34</v>
      </c>
      <c r="J388" s="4" t="s">
        <v>35</v>
      </c>
      <c r="K388" s="4" t="s">
        <v>55</v>
      </c>
      <c r="L388" s="4" t="s">
        <v>4449</v>
      </c>
      <c r="M388" s="4" t="s">
        <v>1105</v>
      </c>
      <c r="N388" s="4" t="s">
        <v>1120</v>
      </c>
      <c r="O388" s="4" t="s">
        <v>1120</v>
      </c>
      <c r="P388" s="4" t="s">
        <v>4805</v>
      </c>
      <c r="Q388" s="4" t="s">
        <v>1122</v>
      </c>
      <c r="R388" s="4" t="s">
        <v>1109</v>
      </c>
      <c r="S388" s="4" t="s">
        <v>1128</v>
      </c>
      <c r="T388" s="4">
        <v>1</v>
      </c>
      <c r="U388" s="4" t="s">
        <v>41</v>
      </c>
      <c r="V388" s="4" t="s">
        <v>78</v>
      </c>
      <c r="W388" s="4" t="s">
        <v>78</v>
      </c>
      <c r="X388" s="4">
        <v>250</v>
      </c>
      <c r="Y388" s="4">
        <v>8</v>
      </c>
      <c r="Z388" s="4">
        <v>14</v>
      </c>
      <c r="AA388" s="4">
        <v>345</v>
      </c>
    </row>
    <row r="389" spans="1:27" x14ac:dyDescent="0.2">
      <c r="A389" s="4">
        <v>487</v>
      </c>
      <c r="B389" s="4" t="s">
        <v>2996</v>
      </c>
      <c r="C389" s="4">
        <v>0</v>
      </c>
      <c r="D389" s="4" t="s">
        <v>3774</v>
      </c>
      <c r="E389" s="4" t="s">
        <v>1476</v>
      </c>
      <c r="F389" s="4" t="s">
        <v>32</v>
      </c>
      <c r="G389" s="4" t="s">
        <v>33</v>
      </c>
      <c r="H389" s="4">
        <v>1</v>
      </c>
      <c r="I389" s="4" t="s">
        <v>34</v>
      </c>
      <c r="J389" s="4" t="s">
        <v>35</v>
      </c>
      <c r="K389" s="4" t="s">
        <v>1477</v>
      </c>
      <c r="L389" s="4" t="s">
        <v>4306</v>
      </c>
      <c r="M389" s="4" t="s">
        <v>1105</v>
      </c>
      <c r="N389" s="4" t="s">
        <v>1389</v>
      </c>
      <c r="O389" s="4" t="s">
        <v>1394</v>
      </c>
      <c r="P389" s="4" t="s">
        <v>4806</v>
      </c>
      <c r="Q389" s="4" t="s">
        <v>1390</v>
      </c>
      <c r="R389" s="4" t="s">
        <v>1109</v>
      </c>
      <c r="S389" s="4" t="s">
        <v>1394</v>
      </c>
      <c r="T389" s="4">
        <v>1</v>
      </c>
      <c r="U389" s="4" t="s">
        <v>41</v>
      </c>
      <c r="V389" s="4" t="s">
        <v>78</v>
      </c>
      <c r="W389" s="4" t="s">
        <v>78</v>
      </c>
      <c r="X389" s="4">
        <v>549</v>
      </c>
      <c r="Y389" s="4">
        <v>4</v>
      </c>
      <c r="Z389" s="4">
        <v>21</v>
      </c>
      <c r="AA389" s="4">
        <v>487</v>
      </c>
    </row>
    <row r="390" spans="1:27" x14ac:dyDescent="0.2">
      <c r="A390" s="4">
        <v>355</v>
      </c>
      <c r="B390" s="4" t="s">
        <v>2864</v>
      </c>
      <c r="C390" s="4">
        <v>0</v>
      </c>
      <c r="D390" s="4" t="s">
        <v>3775</v>
      </c>
      <c r="E390" s="4" t="s">
        <v>1155</v>
      </c>
      <c r="F390" s="4" t="s">
        <v>32</v>
      </c>
      <c r="G390" s="4" t="s">
        <v>33</v>
      </c>
      <c r="H390" s="4">
        <v>1</v>
      </c>
      <c r="I390" s="4" t="s">
        <v>34</v>
      </c>
      <c r="J390" s="4" t="s">
        <v>35</v>
      </c>
      <c r="K390" s="4" t="s">
        <v>1156</v>
      </c>
      <c r="L390" s="4" t="s">
        <v>4550</v>
      </c>
      <c r="M390" s="4" t="s">
        <v>1105</v>
      </c>
      <c r="N390" s="4" t="s">
        <v>1120</v>
      </c>
      <c r="O390" s="4" t="s">
        <v>1125</v>
      </c>
      <c r="P390" s="4" t="s">
        <v>4805</v>
      </c>
      <c r="Q390" s="4" t="s">
        <v>1122</v>
      </c>
      <c r="R390" s="4" t="s">
        <v>1109</v>
      </c>
      <c r="S390" s="4" t="s">
        <v>1125</v>
      </c>
      <c r="T390" s="4">
        <v>1</v>
      </c>
      <c r="U390" s="4" t="s">
        <v>41</v>
      </c>
      <c r="V390" s="4" t="s">
        <v>78</v>
      </c>
      <c r="W390" s="4" t="s">
        <v>78</v>
      </c>
      <c r="X390" s="4">
        <v>1272</v>
      </c>
      <c r="Y390" s="4">
        <v>36</v>
      </c>
      <c r="Z390" s="4">
        <v>43</v>
      </c>
      <c r="AA390" s="4">
        <v>355</v>
      </c>
    </row>
    <row r="391" spans="1:27" x14ac:dyDescent="0.2">
      <c r="A391" s="4">
        <v>549</v>
      </c>
      <c r="B391" s="4" t="s">
        <v>3058</v>
      </c>
      <c r="C391" s="4">
        <v>0</v>
      </c>
      <c r="D391" s="4" t="s">
        <v>3776</v>
      </c>
      <c r="E391" s="4" t="s">
        <v>1646</v>
      </c>
      <c r="F391" s="4" t="s">
        <v>32</v>
      </c>
      <c r="G391" s="4" t="s">
        <v>33</v>
      </c>
      <c r="H391" s="4">
        <v>1</v>
      </c>
      <c r="I391" s="4" t="s">
        <v>34</v>
      </c>
      <c r="J391" s="4" t="s">
        <v>35</v>
      </c>
      <c r="K391" s="4" t="s">
        <v>1647</v>
      </c>
      <c r="L391" s="4" t="s">
        <v>4551</v>
      </c>
      <c r="M391" s="4" t="s">
        <v>1490</v>
      </c>
      <c r="N391" s="4" t="s">
        <v>1491</v>
      </c>
      <c r="O391" s="4" t="s">
        <v>1531</v>
      </c>
      <c r="P391" s="4" t="s">
        <v>4794</v>
      </c>
      <c r="Q391" s="4" t="s">
        <v>1493</v>
      </c>
      <c r="R391" s="4" t="s">
        <v>1494</v>
      </c>
      <c r="S391" s="4" t="s">
        <v>1531</v>
      </c>
      <c r="T391" s="4">
        <v>1</v>
      </c>
      <c r="U391" s="4" t="s">
        <v>41</v>
      </c>
      <c r="V391" s="4" t="s">
        <v>78</v>
      </c>
      <c r="W391" s="4" t="s">
        <v>78</v>
      </c>
      <c r="X391" s="4">
        <v>144</v>
      </c>
      <c r="Y391" s="4">
        <v>1</v>
      </c>
      <c r="Z391" s="4">
        <v>7</v>
      </c>
      <c r="AA391" s="4">
        <v>549</v>
      </c>
    </row>
    <row r="392" spans="1:27" x14ac:dyDescent="0.2">
      <c r="A392" s="4">
        <v>272</v>
      </c>
      <c r="B392" s="4" t="s">
        <v>2781</v>
      </c>
      <c r="C392" s="4">
        <v>0</v>
      </c>
      <c r="D392" s="4" t="s">
        <v>3777</v>
      </c>
      <c r="E392" s="4" t="s">
        <v>896</v>
      </c>
      <c r="F392" s="4" t="s">
        <v>32</v>
      </c>
      <c r="G392" s="4" t="s">
        <v>33</v>
      </c>
      <c r="H392" s="4">
        <v>1</v>
      </c>
      <c r="I392" s="4" t="s">
        <v>34</v>
      </c>
      <c r="J392" s="4" t="s">
        <v>35</v>
      </c>
      <c r="K392" s="4" t="s">
        <v>897</v>
      </c>
      <c r="L392" s="4" t="s">
        <v>4552</v>
      </c>
      <c r="M392" s="4" t="s">
        <v>866</v>
      </c>
      <c r="N392" s="4" t="s">
        <v>898</v>
      </c>
      <c r="O392" s="4" t="s">
        <v>898</v>
      </c>
      <c r="P392" s="4" t="s">
        <v>4893</v>
      </c>
      <c r="Q392" s="4" t="s">
        <v>899</v>
      </c>
      <c r="R392" s="4" t="s">
        <v>868</v>
      </c>
      <c r="S392" s="4" t="s">
        <v>898</v>
      </c>
      <c r="T392" s="4">
        <v>1</v>
      </c>
      <c r="U392" s="4" t="s">
        <v>41</v>
      </c>
      <c r="V392" s="4" t="s">
        <v>78</v>
      </c>
      <c r="W392" s="4" t="s">
        <v>78</v>
      </c>
      <c r="X392" s="4">
        <v>420</v>
      </c>
      <c r="Y392" s="4">
        <v>7</v>
      </c>
      <c r="Z392" s="4">
        <v>14</v>
      </c>
      <c r="AA392" s="4">
        <v>272</v>
      </c>
    </row>
    <row r="393" spans="1:27" x14ac:dyDescent="0.2">
      <c r="A393" s="4">
        <v>256</v>
      </c>
      <c r="B393" s="4" t="s">
        <v>2765</v>
      </c>
      <c r="C393" s="4">
        <v>0</v>
      </c>
      <c r="D393" s="4" t="s">
        <v>3778</v>
      </c>
      <c r="E393" s="4" t="s">
        <v>851</v>
      </c>
      <c r="F393" s="4" t="s">
        <v>32</v>
      </c>
      <c r="G393" s="4" t="s">
        <v>33</v>
      </c>
      <c r="H393" s="4">
        <v>1</v>
      </c>
      <c r="I393" s="4" t="s">
        <v>34</v>
      </c>
      <c r="J393" s="4" t="s">
        <v>35</v>
      </c>
      <c r="K393" s="4" t="s">
        <v>852</v>
      </c>
      <c r="L393" s="4" t="s">
        <v>4553</v>
      </c>
      <c r="M393" s="4" t="s">
        <v>844</v>
      </c>
      <c r="N393" s="4" t="s">
        <v>853</v>
      </c>
      <c r="O393" s="4" t="s">
        <v>854</v>
      </c>
      <c r="P393" s="4" t="s">
        <v>4894</v>
      </c>
      <c r="Q393" s="4" t="s">
        <v>855</v>
      </c>
      <c r="R393" s="4" t="s">
        <v>847</v>
      </c>
      <c r="S393" s="4" t="s">
        <v>854</v>
      </c>
      <c r="T393" s="4">
        <v>1</v>
      </c>
      <c r="U393" s="4" t="s">
        <v>41</v>
      </c>
      <c r="V393" s="4">
        <v>1</v>
      </c>
      <c r="W393" s="4">
        <v>2015</v>
      </c>
      <c r="X393" s="4">
        <v>118</v>
      </c>
      <c r="Y393" s="4">
        <v>5</v>
      </c>
      <c r="Z393" s="4">
        <v>9</v>
      </c>
      <c r="AA393" s="4">
        <v>256</v>
      </c>
    </row>
    <row r="394" spans="1:27" x14ac:dyDescent="0.2">
      <c r="A394" s="4">
        <v>283</v>
      </c>
      <c r="B394" s="4" t="s">
        <v>2792</v>
      </c>
      <c r="C394" s="4">
        <v>0</v>
      </c>
      <c r="D394" s="4" t="s">
        <v>3779</v>
      </c>
      <c r="E394" s="4" t="s">
        <v>481</v>
      </c>
      <c r="F394" s="4" t="s">
        <v>32</v>
      </c>
      <c r="G394" s="4" t="s">
        <v>33</v>
      </c>
      <c r="H394" s="4">
        <v>1</v>
      </c>
      <c r="I394" s="4" t="s">
        <v>34</v>
      </c>
      <c r="J394" s="4" t="s">
        <v>35</v>
      </c>
      <c r="K394" s="4" t="s">
        <v>935</v>
      </c>
      <c r="L394" s="4" t="s">
        <v>4554</v>
      </c>
      <c r="M394" s="4" t="s">
        <v>902</v>
      </c>
      <c r="N394" s="4" t="s">
        <v>913</v>
      </c>
      <c r="O394" s="4" t="s">
        <v>481</v>
      </c>
      <c r="P394" s="4" t="s">
        <v>4844</v>
      </c>
      <c r="Q394" s="4" t="s">
        <v>915</v>
      </c>
      <c r="R394" s="4" t="s">
        <v>906</v>
      </c>
      <c r="S394" s="4" t="s">
        <v>936</v>
      </c>
      <c r="T394" s="4">
        <v>1</v>
      </c>
      <c r="U394" s="4" t="s">
        <v>41</v>
      </c>
      <c r="V394" s="4" t="s">
        <v>78</v>
      </c>
      <c r="W394" s="4" t="s">
        <v>78</v>
      </c>
      <c r="X394" s="4">
        <v>619</v>
      </c>
      <c r="Y394" s="4">
        <v>15</v>
      </c>
      <c r="Z394" s="4">
        <v>20</v>
      </c>
      <c r="AA394" s="4">
        <v>283</v>
      </c>
    </row>
    <row r="395" spans="1:27" x14ac:dyDescent="0.2">
      <c r="A395" s="4">
        <v>743</v>
      </c>
      <c r="B395" s="4" t="s">
        <v>3252</v>
      </c>
      <c r="C395" s="4">
        <v>0</v>
      </c>
      <c r="D395" s="4" t="s">
        <v>3780</v>
      </c>
      <c r="E395" s="4" t="s">
        <v>2128</v>
      </c>
      <c r="F395" s="4" t="s">
        <v>32</v>
      </c>
      <c r="G395" s="4" t="s">
        <v>33</v>
      </c>
      <c r="H395" s="4">
        <v>1</v>
      </c>
      <c r="I395" s="4" t="s">
        <v>34</v>
      </c>
      <c r="J395" s="4" t="s">
        <v>35</v>
      </c>
      <c r="K395" s="4" t="s">
        <v>2129</v>
      </c>
      <c r="L395" s="4" t="s">
        <v>4295</v>
      </c>
      <c r="M395" s="4" t="s">
        <v>1977</v>
      </c>
      <c r="N395" s="4" t="s">
        <v>2108</v>
      </c>
      <c r="O395" s="4" t="s">
        <v>2108</v>
      </c>
      <c r="P395" s="4" t="s">
        <v>4800</v>
      </c>
      <c r="Q395" s="4" t="s">
        <v>2110</v>
      </c>
      <c r="R395" s="4" t="s">
        <v>1979</v>
      </c>
      <c r="S395" s="4" t="s">
        <v>2127</v>
      </c>
      <c r="T395" s="4">
        <v>1</v>
      </c>
      <c r="U395" s="4" t="s">
        <v>41</v>
      </c>
      <c r="V395" s="4" t="s">
        <v>78</v>
      </c>
      <c r="W395" s="4" t="s">
        <v>78</v>
      </c>
      <c r="X395" s="4">
        <v>863</v>
      </c>
      <c r="Y395" s="4">
        <v>15</v>
      </c>
      <c r="Z395" s="4">
        <v>32</v>
      </c>
      <c r="AA395" s="4">
        <v>743</v>
      </c>
    </row>
    <row r="396" spans="1:27" x14ac:dyDescent="0.2">
      <c r="A396" s="4">
        <v>801</v>
      </c>
      <c r="B396" s="4" t="s">
        <v>3310</v>
      </c>
      <c r="C396" s="4">
        <v>0</v>
      </c>
      <c r="D396" s="4" t="s">
        <v>3781</v>
      </c>
      <c r="E396" s="4" t="s">
        <v>2258</v>
      </c>
      <c r="F396" s="4" t="s">
        <v>32</v>
      </c>
      <c r="G396" s="4" t="s">
        <v>33</v>
      </c>
      <c r="H396" s="4">
        <v>1</v>
      </c>
      <c r="I396" s="4" t="s">
        <v>34</v>
      </c>
      <c r="J396" s="4" t="s">
        <v>35</v>
      </c>
      <c r="K396" s="4" t="s">
        <v>2258</v>
      </c>
      <c r="L396" s="4" t="s">
        <v>4524</v>
      </c>
      <c r="M396" s="4" t="s">
        <v>1977</v>
      </c>
      <c r="N396" s="4" t="s">
        <v>2253</v>
      </c>
      <c r="O396" s="4" t="s">
        <v>2257</v>
      </c>
      <c r="P396" s="4" t="s">
        <v>4798</v>
      </c>
      <c r="Q396" s="4" t="s">
        <v>2239</v>
      </c>
      <c r="R396" s="4" t="s">
        <v>1979</v>
      </c>
      <c r="S396" s="4" t="s">
        <v>2258</v>
      </c>
      <c r="T396" s="4"/>
      <c r="U396" s="4" t="s">
        <v>41</v>
      </c>
      <c r="V396" s="4">
        <v>1</v>
      </c>
      <c r="W396" s="4">
        <v>2016</v>
      </c>
      <c r="X396" s="4">
        <v>130</v>
      </c>
      <c r="Y396" s="4">
        <v>0</v>
      </c>
      <c r="Z396" s="4">
        <v>7</v>
      </c>
      <c r="AA396" s="4">
        <v>801</v>
      </c>
    </row>
    <row r="397" spans="1:27" x14ac:dyDescent="0.2">
      <c r="A397" s="4">
        <v>749</v>
      </c>
      <c r="B397" s="4" t="s">
        <v>3258</v>
      </c>
      <c r="C397" s="4">
        <v>0</v>
      </c>
      <c r="D397" s="4" t="s">
        <v>3782</v>
      </c>
      <c r="E397" s="4" t="s">
        <v>2140</v>
      </c>
      <c r="F397" s="4" t="s">
        <v>32</v>
      </c>
      <c r="G397" s="4" t="s">
        <v>33</v>
      </c>
      <c r="H397" s="4">
        <v>1</v>
      </c>
      <c r="I397" s="4" t="s">
        <v>34</v>
      </c>
      <c r="J397" s="4" t="s">
        <v>35</v>
      </c>
      <c r="K397" s="4" t="s">
        <v>765</v>
      </c>
      <c r="L397" s="4" t="s">
        <v>4446</v>
      </c>
      <c r="M397" s="4" t="s">
        <v>1977</v>
      </c>
      <c r="N397" s="4" t="s">
        <v>2108</v>
      </c>
      <c r="O397" s="4" t="s">
        <v>2141</v>
      </c>
      <c r="P397" s="4" t="s">
        <v>4800</v>
      </c>
      <c r="Q397" s="4" t="s">
        <v>2110</v>
      </c>
      <c r="R397" s="4" t="s">
        <v>1979</v>
      </c>
      <c r="S397" s="4" t="s">
        <v>765</v>
      </c>
      <c r="T397" s="4">
        <v>2</v>
      </c>
      <c r="U397" s="4" t="s">
        <v>77</v>
      </c>
      <c r="V397" s="4" t="s">
        <v>78</v>
      </c>
      <c r="W397" s="4" t="s">
        <v>78</v>
      </c>
      <c r="X397" s="4">
        <v>61</v>
      </c>
      <c r="Y397" s="4">
        <v>1</v>
      </c>
      <c r="Z397" s="4">
        <v>5</v>
      </c>
      <c r="AA397" s="4">
        <v>749</v>
      </c>
    </row>
    <row r="398" spans="1:27" x14ac:dyDescent="0.2">
      <c r="A398" s="4">
        <v>740</v>
      </c>
      <c r="B398" s="4" t="s">
        <v>3249</v>
      </c>
      <c r="C398" s="4">
        <v>0</v>
      </c>
      <c r="D398" s="4" t="s">
        <v>3783</v>
      </c>
      <c r="E398" s="4" t="s">
        <v>2121</v>
      </c>
      <c r="F398" s="4" t="s">
        <v>32</v>
      </c>
      <c r="G398" s="4" t="s">
        <v>33</v>
      </c>
      <c r="H398" s="4">
        <v>1</v>
      </c>
      <c r="I398" s="4" t="s">
        <v>34</v>
      </c>
      <c r="J398" s="4" t="s">
        <v>35</v>
      </c>
      <c r="K398" s="4" t="s">
        <v>2121</v>
      </c>
      <c r="L398" s="4" t="s">
        <v>4301</v>
      </c>
      <c r="M398" s="4" t="s">
        <v>1977</v>
      </c>
      <c r="N398" s="4" t="s">
        <v>2108</v>
      </c>
      <c r="O398" s="4" t="s">
        <v>2119</v>
      </c>
      <c r="P398" s="4" t="s">
        <v>4800</v>
      </c>
      <c r="Q398" s="4" t="s">
        <v>2110</v>
      </c>
      <c r="R398" s="4" t="s">
        <v>1979</v>
      </c>
      <c r="S398" s="4" t="s">
        <v>2121</v>
      </c>
      <c r="T398" s="4">
        <v>2</v>
      </c>
      <c r="U398" s="4" t="s">
        <v>77</v>
      </c>
      <c r="V398" s="4" t="s">
        <v>78</v>
      </c>
      <c r="W398" s="4" t="s">
        <v>78</v>
      </c>
      <c r="X398" s="4">
        <v>70</v>
      </c>
      <c r="Y398" s="4">
        <v>3</v>
      </c>
      <c r="Z398" s="4">
        <v>5</v>
      </c>
      <c r="AA398" s="4">
        <v>740</v>
      </c>
    </row>
    <row r="399" spans="1:27" x14ac:dyDescent="0.2">
      <c r="A399" s="4">
        <v>877</v>
      </c>
      <c r="B399" s="4" t="s">
        <v>3386</v>
      </c>
      <c r="C399" s="4">
        <v>0</v>
      </c>
      <c r="D399" s="4" t="s">
        <v>3784</v>
      </c>
      <c r="E399" s="4" t="s">
        <v>2494</v>
      </c>
      <c r="F399" s="4" t="s">
        <v>32</v>
      </c>
      <c r="G399" s="4" t="s">
        <v>33</v>
      </c>
      <c r="H399" s="4">
        <v>1</v>
      </c>
      <c r="I399" s="4" t="s">
        <v>34</v>
      </c>
      <c r="J399" s="4" t="s">
        <v>35</v>
      </c>
      <c r="K399" s="4" t="s">
        <v>2495</v>
      </c>
      <c r="L399" s="4" t="s">
        <v>4555</v>
      </c>
      <c r="M399" s="4" t="s">
        <v>1491</v>
      </c>
      <c r="N399" s="4" t="s">
        <v>2490</v>
      </c>
      <c r="O399" s="4" t="s">
        <v>2494</v>
      </c>
      <c r="P399" s="4" t="s">
        <v>4895</v>
      </c>
      <c r="Q399" s="4" t="s">
        <v>2492</v>
      </c>
      <c r="R399" s="4" t="s">
        <v>2476</v>
      </c>
      <c r="S399" s="4" t="s">
        <v>2494</v>
      </c>
      <c r="T399" s="4">
        <v>1</v>
      </c>
      <c r="U399" s="4" t="s">
        <v>41</v>
      </c>
      <c r="V399" s="4">
        <v>1</v>
      </c>
      <c r="W399" s="4">
        <v>2015</v>
      </c>
      <c r="X399" s="4">
        <v>458</v>
      </c>
      <c r="Y399" s="4">
        <v>4</v>
      </c>
      <c r="Z399" s="4">
        <v>15</v>
      </c>
      <c r="AA399" s="4">
        <v>877</v>
      </c>
    </row>
    <row r="400" spans="1:27" x14ac:dyDescent="0.2">
      <c r="A400" s="4">
        <v>876</v>
      </c>
      <c r="B400" s="4" t="s">
        <v>3385</v>
      </c>
      <c r="C400" s="4">
        <v>0</v>
      </c>
      <c r="D400" s="4" t="s">
        <v>3785</v>
      </c>
      <c r="E400" s="4" t="s">
        <v>2488</v>
      </c>
      <c r="F400" s="4" t="s">
        <v>32</v>
      </c>
      <c r="G400" s="4" t="s">
        <v>33</v>
      </c>
      <c r="H400" s="4">
        <v>1</v>
      </c>
      <c r="I400" s="4" t="s">
        <v>34</v>
      </c>
      <c r="J400" s="4" t="s">
        <v>35</v>
      </c>
      <c r="K400" s="4" t="s">
        <v>2489</v>
      </c>
      <c r="L400" s="4" t="s">
        <v>4556</v>
      </c>
      <c r="M400" s="4" t="s">
        <v>1491</v>
      </c>
      <c r="N400" s="4" t="s">
        <v>2490</v>
      </c>
      <c r="O400" s="4" t="s">
        <v>2491</v>
      </c>
      <c r="P400" s="4" t="s">
        <v>4895</v>
      </c>
      <c r="Q400" s="4" t="s">
        <v>2492</v>
      </c>
      <c r="R400" s="4" t="s">
        <v>2476</v>
      </c>
      <c r="S400" s="4" t="s">
        <v>2493</v>
      </c>
      <c r="T400" s="4">
        <v>1</v>
      </c>
      <c r="U400" s="4" t="s">
        <v>41</v>
      </c>
      <c r="V400" s="4">
        <v>1</v>
      </c>
      <c r="W400" s="4">
        <v>2017</v>
      </c>
      <c r="X400" s="4">
        <v>494</v>
      </c>
      <c r="Y400" s="4">
        <v>2</v>
      </c>
      <c r="Z400" s="4">
        <v>16</v>
      </c>
      <c r="AA400" s="4">
        <v>876</v>
      </c>
    </row>
    <row r="401" spans="1:27" x14ac:dyDescent="0.2">
      <c r="A401" s="4">
        <v>863</v>
      </c>
      <c r="B401" s="4" t="s">
        <v>3372</v>
      </c>
      <c r="C401" s="4">
        <v>0</v>
      </c>
      <c r="D401" s="4" t="s">
        <v>3786</v>
      </c>
      <c r="E401" s="4" t="s">
        <v>2441</v>
      </c>
      <c r="F401" s="4" t="s">
        <v>32</v>
      </c>
      <c r="G401" s="4" t="s">
        <v>33</v>
      </c>
      <c r="H401" s="4">
        <v>1</v>
      </c>
      <c r="I401" s="4" t="s">
        <v>34</v>
      </c>
      <c r="J401" s="4" t="s">
        <v>35</v>
      </c>
      <c r="K401" s="4" t="s">
        <v>2442</v>
      </c>
      <c r="L401" s="4" t="s">
        <v>4557</v>
      </c>
      <c r="M401" s="4" t="s">
        <v>2415</v>
      </c>
      <c r="N401" s="4" t="s">
        <v>2415</v>
      </c>
      <c r="O401" s="4" t="s">
        <v>2443</v>
      </c>
      <c r="P401" s="4" t="s">
        <v>4829</v>
      </c>
      <c r="Q401" s="4" t="s">
        <v>2417</v>
      </c>
      <c r="R401" s="4" t="s">
        <v>2418</v>
      </c>
      <c r="S401" s="4" t="s">
        <v>2444</v>
      </c>
      <c r="T401" s="4">
        <v>2</v>
      </c>
      <c r="U401" s="4" t="s">
        <v>77</v>
      </c>
      <c r="V401" s="4" t="s">
        <v>78</v>
      </c>
      <c r="W401" s="4" t="s">
        <v>78</v>
      </c>
      <c r="X401" s="4">
        <v>107</v>
      </c>
      <c r="Y401" s="4">
        <v>2</v>
      </c>
      <c r="Z401" s="4">
        <v>6</v>
      </c>
      <c r="AA401" s="4">
        <v>863</v>
      </c>
    </row>
    <row r="402" spans="1:27" x14ac:dyDescent="0.2">
      <c r="A402" s="4">
        <v>787</v>
      </c>
      <c r="B402" s="4" t="s">
        <v>3296</v>
      </c>
      <c r="C402" s="4">
        <v>0</v>
      </c>
      <c r="D402" s="4" t="s">
        <v>3787</v>
      </c>
      <c r="E402" s="4" t="s">
        <v>2220</v>
      </c>
      <c r="F402" s="4" t="s">
        <v>32</v>
      </c>
      <c r="G402" s="4" t="s">
        <v>33</v>
      </c>
      <c r="H402" s="4">
        <v>1</v>
      </c>
      <c r="I402" s="4" t="s">
        <v>34</v>
      </c>
      <c r="J402" s="4" t="s">
        <v>35</v>
      </c>
      <c r="K402" s="4" t="s">
        <v>2220</v>
      </c>
      <c r="L402" s="4" t="s">
        <v>4294</v>
      </c>
      <c r="M402" s="4" t="s">
        <v>1977</v>
      </c>
      <c r="N402" s="4" t="s">
        <v>2007</v>
      </c>
      <c r="O402" s="4" t="s">
        <v>2205</v>
      </c>
      <c r="P402" s="4" t="s">
        <v>4799</v>
      </c>
      <c r="Q402" s="4" t="s">
        <v>2197</v>
      </c>
      <c r="R402" s="4" t="s">
        <v>1979</v>
      </c>
      <c r="S402" s="4" t="s">
        <v>2221</v>
      </c>
      <c r="T402" s="4">
        <v>1</v>
      </c>
      <c r="U402" s="4" t="s">
        <v>41</v>
      </c>
      <c r="V402" s="4">
        <v>1</v>
      </c>
      <c r="W402" s="4">
        <v>2017</v>
      </c>
      <c r="X402" s="4">
        <v>100</v>
      </c>
      <c r="Y402" s="4">
        <v>1</v>
      </c>
      <c r="Z402" s="4">
        <v>6</v>
      </c>
      <c r="AA402" s="4">
        <v>787</v>
      </c>
    </row>
    <row r="403" spans="1:27" x14ac:dyDescent="0.2">
      <c r="A403" s="4">
        <v>692</v>
      </c>
      <c r="B403" s="4" t="s">
        <v>3201</v>
      </c>
      <c r="C403" s="4">
        <v>0</v>
      </c>
      <c r="D403" s="4" t="s">
        <v>3788</v>
      </c>
      <c r="E403" s="4" t="s">
        <v>2001</v>
      </c>
      <c r="F403" s="4" t="s">
        <v>32</v>
      </c>
      <c r="G403" s="4" t="s">
        <v>33</v>
      </c>
      <c r="H403" s="4">
        <v>1</v>
      </c>
      <c r="I403" s="4" t="s">
        <v>34</v>
      </c>
      <c r="J403" s="4" t="s">
        <v>35</v>
      </c>
      <c r="K403" s="4" t="s">
        <v>2002</v>
      </c>
      <c r="L403" s="4" t="s">
        <v>4432</v>
      </c>
      <c r="M403" s="4" t="s">
        <v>1977</v>
      </c>
      <c r="N403" s="4" t="s">
        <v>1977</v>
      </c>
      <c r="O403" s="4" t="s">
        <v>2003</v>
      </c>
      <c r="P403" s="4" t="s">
        <v>4802</v>
      </c>
      <c r="Q403" s="4" t="s">
        <v>1978</v>
      </c>
      <c r="R403" s="4" t="s">
        <v>1979</v>
      </c>
      <c r="S403" s="4" t="s">
        <v>2002</v>
      </c>
      <c r="T403" s="4">
        <v>2</v>
      </c>
      <c r="U403" s="4" t="s">
        <v>77</v>
      </c>
      <c r="V403" s="4" t="s">
        <v>78</v>
      </c>
      <c r="W403" s="4" t="s">
        <v>78</v>
      </c>
      <c r="X403" s="4">
        <v>57</v>
      </c>
      <c r="Y403" s="4">
        <v>6</v>
      </c>
      <c r="Z403" s="4">
        <v>5</v>
      </c>
      <c r="AA403" s="4">
        <v>692</v>
      </c>
    </row>
    <row r="404" spans="1:27" x14ac:dyDescent="0.2">
      <c r="A404" s="4">
        <v>695</v>
      </c>
      <c r="B404" s="4" t="s">
        <v>3204</v>
      </c>
      <c r="C404" s="4">
        <v>0</v>
      </c>
      <c r="D404" s="4" t="s">
        <v>3789</v>
      </c>
      <c r="E404" s="4" t="s">
        <v>2008</v>
      </c>
      <c r="F404" s="4" t="s">
        <v>32</v>
      </c>
      <c r="G404" s="4" t="s">
        <v>33</v>
      </c>
      <c r="H404" s="4">
        <v>1</v>
      </c>
      <c r="I404" s="4" t="s">
        <v>34</v>
      </c>
      <c r="J404" s="4" t="s">
        <v>35</v>
      </c>
      <c r="K404" s="4" t="s">
        <v>2009</v>
      </c>
      <c r="L404" s="4" t="s">
        <v>4558</v>
      </c>
      <c r="M404" s="4" t="s">
        <v>1977</v>
      </c>
      <c r="N404" s="4" t="s">
        <v>1977</v>
      </c>
      <c r="O404" s="4" t="s">
        <v>2005</v>
      </c>
      <c r="P404" s="4" t="s">
        <v>4802</v>
      </c>
      <c r="Q404" s="4" t="s">
        <v>1978</v>
      </c>
      <c r="R404" s="4" t="s">
        <v>1979</v>
      </c>
      <c r="S404" s="4" t="s">
        <v>2009</v>
      </c>
      <c r="T404" s="4">
        <v>2</v>
      </c>
      <c r="U404" s="4" t="s">
        <v>77</v>
      </c>
      <c r="V404" s="4" t="s">
        <v>78</v>
      </c>
      <c r="W404" s="4" t="s">
        <v>78</v>
      </c>
      <c r="X404" s="4">
        <v>79</v>
      </c>
      <c r="Y404" s="4">
        <v>6</v>
      </c>
      <c r="Z404" s="4">
        <v>6</v>
      </c>
      <c r="AA404" s="4">
        <v>695</v>
      </c>
    </row>
    <row r="405" spans="1:27" x14ac:dyDescent="0.2">
      <c r="A405" s="4">
        <v>56</v>
      </c>
      <c r="B405" s="4" t="s">
        <v>2565</v>
      </c>
      <c r="C405" s="4">
        <v>0</v>
      </c>
      <c r="D405" s="4" t="s">
        <v>3790</v>
      </c>
      <c r="E405" s="4" t="s">
        <v>227</v>
      </c>
      <c r="F405" s="4" t="s">
        <v>32</v>
      </c>
      <c r="G405" s="4" t="s">
        <v>33</v>
      </c>
      <c r="H405" s="4">
        <v>1</v>
      </c>
      <c r="I405" s="4" t="s">
        <v>34</v>
      </c>
      <c r="J405" s="4" t="s">
        <v>35</v>
      </c>
      <c r="K405" s="4" t="s">
        <v>228</v>
      </c>
      <c r="L405" s="4" t="s">
        <v>4559</v>
      </c>
      <c r="M405" s="4" t="s">
        <v>213</v>
      </c>
      <c r="N405" s="4" t="s">
        <v>229</v>
      </c>
      <c r="O405" s="4" t="s">
        <v>229</v>
      </c>
      <c r="P405" s="4" t="s">
        <v>4896</v>
      </c>
      <c r="Q405" s="4" t="s">
        <v>230</v>
      </c>
      <c r="R405" s="4" t="s">
        <v>216</v>
      </c>
      <c r="S405" s="4" t="s">
        <v>229</v>
      </c>
      <c r="T405" s="4">
        <v>1</v>
      </c>
      <c r="U405" s="4" t="s">
        <v>41</v>
      </c>
      <c r="V405" s="4" t="s">
        <v>78</v>
      </c>
      <c r="W405" s="4" t="s">
        <v>78</v>
      </c>
      <c r="X405" s="4">
        <v>553</v>
      </c>
      <c r="Y405" s="4">
        <v>14</v>
      </c>
      <c r="Z405" s="4">
        <v>20</v>
      </c>
      <c r="AA405" s="4">
        <v>56</v>
      </c>
    </row>
    <row r="406" spans="1:27" x14ac:dyDescent="0.2">
      <c r="A406" s="4">
        <v>757</v>
      </c>
      <c r="B406" s="4" t="s">
        <v>3266</v>
      </c>
      <c r="C406" s="4">
        <v>0</v>
      </c>
      <c r="D406" s="4" t="s">
        <v>3791</v>
      </c>
      <c r="E406" s="4" t="s">
        <v>2153</v>
      </c>
      <c r="F406" s="4" t="s">
        <v>32</v>
      </c>
      <c r="G406" s="4" t="s">
        <v>33</v>
      </c>
      <c r="H406" s="4">
        <v>1</v>
      </c>
      <c r="I406" s="4" t="s">
        <v>34</v>
      </c>
      <c r="J406" s="4" t="s">
        <v>35</v>
      </c>
      <c r="K406" s="4" t="s">
        <v>2154</v>
      </c>
      <c r="L406" s="4" t="s">
        <v>4560</v>
      </c>
      <c r="M406" s="4" t="s">
        <v>1977</v>
      </c>
      <c r="N406" s="4" t="s">
        <v>461</v>
      </c>
      <c r="O406" s="4" t="s">
        <v>2155</v>
      </c>
      <c r="P406" s="4" t="s">
        <v>4796</v>
      </c>
      <c r="Q406" s="4" t="s">
        <v>2148</v>
      </c>
      <c r="R406" s="4" t="s">
        <v>1979</v>
      </c>
      <c r="S406" s="4" t="s">
        <v>2155</v>
      </c>
      <c r="T406" s="4">
        <v>1</v>
      </c>
      <c r="U406" s="4" t="s">
        <v>41</v>
      </c>
      <c r="V406" s="4">
        <v>1</v>
      </c>
      <c r="W406" s="4">
        <v>2015</v>
      </c>
      <c r="X406" s="4">
        <v>139</v>
      </c>
      <c r="Y406" s="4">
        <v>5</v>
      </c>
      <c r="Z406" s="4">
        <v>10</v>
      </c>
      <c r="AA406" s="4">
        <v>757</v>
      </c>
    </row>
    <row r="407" spans="1:27" x14ac:dyDescent="0.2">
      <c r="A407" s="4">
        <v>78</v>
      </c>
      <c r="B407" s="4" t="s">
        <v>2587</v>
      </c>
      <c r="C407" s="4">
        <v>0</v>
      </c>
      <c r="D407" s="4" t="s">
        <v>3792</v>
      </c>
      <c r="E407" s="4" t="s">
        <v>307</v>
      </c>
      <c r="F407" s="4" t="s">
        <v>32</v>
      </c>
      <c r="G407" s="4" t="s">
        <v>33</v>
      </c>
      <c r="H407" s="4">
        <v>2</v>
      </c>
      <c r="I407" s="4" t="s">
        <v>47</v>
      </c>
      <c r="J407" s="4" t="s">
        <v>48</v>
      </c>
      <c r="K407" s="4" t="s">
        <v>308</v>
      </c>
      <c r="L407" s="4" t="s">
        <v>4561</v>
      </c>
      <c r="M407" s="4" t="s">
        <v>236</v>
      </c>
      <c r="N407" s="4" t="s">
        <v>236</v>
      </c>
      <c r="O407" s="4" t="s">
        <v>309</v>
      </c>
      <c r="P407" s="4" t="s">
        <v>4828</v>
      </c>
      <c r="Q407" s="4" t="s">
        <v>294</v>
      </c>
      <c r="R407" s="4" t="s">
        <v>240</v>
      </c>
      <c r="S407" s="4" t="s">
        <v>310</v>
      </c>
      <c r="T407" s="4">
        <v>1</v>
      </c>
      <c r="U407" s="4" t="s">
        <v>41</v>
      </c>
      <c r="V407" s="4" t="s">
        <v>78</v>
      </c>
      <c r="W407" s="4" t="s">
        <v>78</v>
      </c>
      <c r="X407" s="4">
        <v>417</v>
      </c>
      <c r="Y407" s="4">
        <v>9</v>
      </c>
      <c r="Z407" s="4">
        <v>18</v>
      </c>
      <c r="AA407" s="4">
        <v>78</v>
      </c>
    </row>
    <row r="408" spans="1:27" x14ac:dyDescent="0.2">
      <c r="A408" s="4">
        <v>92</v>
      </c>
      <c r="B408" s="4" t="s">
        <v>2601</v>
      </c>
      <c r="C408" s="4">
        <v>0</v>
      </c>
      <c r="D408" s="4" t="s">
        <v>3793</v>
      </c>
      <c r="E408" s="4" t="s">
        <v>355</v>
      </c>
      <c r="F408" s="4" t="s">
        <v>32</v>
      </c>
      <c r="G408" s="4" t="s">
        <v>33</v>
      </c>
      <c r="H408" s="4">
        <v>1</v>
      </c>
      <c r="I408" s="4" t="s">
        <v>34</v>
      </c>
      <c r="J408" s="4" t="s">
        <v>35</v>
      </c>
      <c r="K408" s="4" t="s">
        <v>356</v>
      </c>
      <c r="L408" s="4" t="s">
        <v>4561</v>
      </c>
      <c r="M408" s="4" t="s">
        <v>236</v>
      </c>
      <c r="N408" s="4" t="s">
        <v>236</v>
      </c>
      <c r="O408" s="4" t="s">
        <v>309</v>
      </c>
      <c r="P408" s="4" t="s">
        <v>4828</v>
      </c>
      <c r="Q408" s="4" t="s">
        <v>294</v>
      </c>
      <c r="R408" s="4" t="s">
        <v>240</v>
      </c>
      <c r="S408" s="4" t="s">
        <v>309</v>
      </c>
      <c r="T408" s="4">
        <v>1</v>
      </c>
      <c r="U408" s="4" t="s">
        <v>41</v>
      </c>
      <c r="V408" s="4">
        <v>1</v>
      </c>
      <c r="W408" s="4">
        <v>2016</v>
      </c>
      <c r="X408" s="4">
        <v>125</v>
      </c>
      <c r="Y408" s="4">
        <v>1</v>
      </c>
      <c r="Z408" s="4">
        <v>6</v>
      </c>
      <c r="AA408" s="4">
        <v>92</v>
      </c>
    </row>
    <row r="409" spans="1:27" x14ac:dyDescent="0.2">
      <c r="A409" s="4">
        <v>59</v>
      </c>
      <c r="B409" s="4" t="s">
        <v>2568</v>
      </c>
      <c r="C409" s="4">
        <v>0</v>
      </c>
      <c r="D409" s="4" t="s">
        <v>3794</v>
      </c>
      <c r="E409" s="4" t="s">
        <v>242</v>
      </c>
      <c r="F409" s="4" t="s">
        <v>32</v>
      </c>
      <c r="G409" s="4" t="s">
        <v>33</v>
      </c>
      <c r="H409" s="4">
        <v>1</v>
      </c>
      <c r="I409" s="4" t="s">
        <v>34</v>
      </c>
      <c r="J409" s="4" t="s">
        <v>35</v>
      </c>
      <c r="K409" s="4" t="s">
        <v>243</v>
      </c>
      <c r="L409" s="4" t="s">
        <v>4562</v>
      </c>
      <c r="M409" s="4" t="s">
        <v>236</v>
      </c>
      <c r="N409" s="4" t="s">
        <v>237</v>
      </c>
      <c r="O409" s="4" t="s">
        <v>244</v>
      </c>
      <c r="P409" s="4" t="s">
        <v>4830</v>
      </c>
      <c r="Q409" s="4" t="s">
        <v>239</v>
      </c>
      <c r="R409" s="4" t="s">
        <v>240</v>
      </c>
      <c r="S409" s="4" t="s">
        <v>244</v>
      </c>
      <c r="T409" s="4">
        <v>1</v>
      </c>
      <c r="U409" s="4" t="s">
        <v>41</v>
      </c>
      <c r="V409" s="4">
        <v>1</v>
      </c>
      <c r="W409" s="4">
        <v>2015</v>
      </c>
      <c r="X409" s="4">
        <v>168</v>
      </c>
      <c r="Y409" s="4">
        <v>4</v>
      </c>
      <c r="Z409" s="4">
        <v>8</v>
      </c>
      <c r="AA409" s="4">
        <v>59</v>
      </c>
    </row>
    <row r="410" spans="1:27" x14ac:dyDescent="0.2">
      <c r="A410" s="4">
        <v>790</v>
      </c>
      <c r="B410" s="4" t="s">
        <v>3299</v>
      </c>
      <c r="C410" s="4">
        <v>0</v>
      </c>
      <c r="D410" s="4" t="s">
        <v>3795</v>
      </c>
      <c r="E410" s="4" t="s">
        <v>2229</v>
      </c>
      <c r="F410" s="4" t="s">
        <v>32</v>
      </c>
      <c r="G410" s="4" t="s">
        <v>33</v>
      </c>
      <c r="H410" s="4">
        <v>1</v>
      </c>
      <c r="I410" s="4" t="s">
        <v>34</v>
      </c>
      <c r="J410" s="4" t="s">
        <v>35</v>
      </c>
      <c r="K410" s="4" t="s">
        <v>2230</v>
      </c>
      <c r="L410" s="4" t="s">
        <v>4563</v>
      </c>
      <c r="M410" s="4" t="s">
        <v>1977</v>
      </c>
      <c r="N410" s="4" t="s">
        <v>2031</v>
      </c>
      <c r="O410" s="4" t="s">
        <v>2231</v>
      </c>
      <c r="P410" s="4" t="s">
        <v>4887</v>
      </c>
      <c r="Q410" s="4" t="s">
        <v>2033</v>
      </c>
      <c r="R410" s="4" t="s">
        <v>1979</v>
      </c>
      <c r="S410" s="4" t="s">
        <v>2231</v>
      </c>
      <c r="T410" s="4">
        <v>1</v>
      </c>
      <c r="U410" s="4" t="s">
        <v>41</v>
      </c>
      <c r="V410" s="4">
        <v>1</v>
      </c>
      <c r="W410" s="4">
        <v>2015</v>
      </c>
      <c r="X410" s="4">
        <v>436</v>
      </c>
      <c r="Y410" s="4">
        <v>6</v>
      </c>
      <c r="Z410" s="4">
        <v>15</v>
      </c>
      <c r="AA410" s="4">
        <v>790</v>
      </c>
    </row>
    <row r="411" spans="1:27" x14ac:dyDescent="0.2">
      <c r="A411" s="4">
        <v>728</v>
      </c>
      <c r="B411" s="4" t="s">
        <v>3237</v>
      </c>
      <c r="C411" s="4">
        <v>0</v>
      </c>
      <c r="D411" s="4" t="s">
        <v>3796</v>
      </c>
      <c r="E411" s="4" t="s">
        <v>52</v>
      </c>
      <c r="F411" s="4" t="s">
        <v>32</v>
      </c>
      <c r="G411" s="4" t="s">
        <v>33</v>
      </c>
      <c r="H411" s="4">
        <v>1</v>
      </c>
      <c r="I411" s="4" t="s">
        <v>34</v>
      </c>
      <c r="J411" s="4" t="s">
        <v>35</v>
      </c>
      <c r="K411" s="4" t="s">
        <v>2101</v>
      </c>
      <c r="L411" s="4" t="s">
        <v>4299</v>
      </c>
      <c r="M411" s="4" t="s">
        <v>1977</v>
      </c>
      <c r="N411" s="4" t="s">
        <v>2073</v>
      </c>
      <c r="O411" s="4" t="s">
        <v>2100</v>
      </c>
      <c r="P411" s="4" t="s">
        <v>4801</v>
      </c>
      <c r="Q411" s="4" t="s">
        <v>2075</v>
      </c>
      <c r="R411" s="4" t="s">
        <v>1979</v>
      </c>
      <c r="S411" s="4" t="s">
        <v>2101</v>
      </c>
      <c r="T411" s="4">
        <v>1</v>
      </c>
      <c r="U411" s="4" t="s">
        <v>41</v>
      </c>
      <c r="V411" s="4" t="s">
        <v>78</v>
      </c>
      <c r="W411" s="4" t="s">
        <v>78</v>
      </c>
      <c r="X411" s="4">
        <v>96</v>
      </c>
      <c r="Y411" s="4">
        <v>5</v>
      </c>
      <c r="Z411" s="4">
        <v>5</v>
      </c>
      <c r="AA411" s="4">
        <v>728</v>
      </c>
    </row>
    <row r="412" spans="1:27" x14ac:dyDescent="0.2">
      <c r="A412" s="4">
        <v>315</v>
      </c>
      <c r="B412" s="4" t="s">
        <v>2824</v>
      </c>
      <c r="C412" s="4">
        <v>0</v>
      </c>
      <c r="D412" s="4" t="s">
        <v>3797</v>
      </c>
      <c r="E412" s="4" t="s">
        <v>1026</v>
      </c>
      <c r="F412" s="4" t="s">
        <v>32</v>
      </c>
      <c r="G412" s="4" t="s">
        <v>33</v>
      </c>
      <c r="H412" s="4">
        <v>1</v>
      </c>
      <c r="I412" s="4" t="s">
        <v>34</v>
      </c>
      <c r="J412" s="4" t="s">
        <v>35</v>
      </c>
      <c r="K412" s="4" t="s">
        <v>1027</v>
      </c>
      <c r="L412" s="4" t="s">
        <v>4380</v>
      </c>
      <c r="M412" s="4" t="s">
        <v>902</v>
      </c>
      <c r="N412" s="4" t="s">
        <v>902</v>
      </c>
      <c r="O412" s="4" t="s">
        <v>902</v>
      </c>
      <c r="P412" s="4" t="s">
        <v>4845</v>
      </c>
      <c r="Q412" s="4" t="s">
        <v>963</v>
      </c>
      <c r="R412" s="4" t="s">
        <v>906</v>
      </c>
      <c r="S412" s="4" t="s">
        <v>1028</v>
      </c>
      <c r="T412" s="4">
        <v>1</v>
      </c>
      <c r="U412" s="4" t="s">
        <v>41</v>
      </c>
      <c r="V412" s="4" t="s">
        <v>78</v>
      </c>
      <c r="W412" s="4" t="s">
        <v>78</v>
      </c>
      <c r="X412" s="4">
        <v>22</v>
      </c>
      <c r="Y412" s="4">
        <v>2</v>
      </c>
      <c r="Z412" s="4">
        <v>5</v>
      </c>
      <c r="AA412" s="4">
        <v>315</v>
      </c>
    </row>
    <row r="413" spans="1:27" x14ac:dyDescent="0.2">
      <c r="A413" s="4">
        <v>504</v>
      </c>
      <c r="B413" s="4" t="s">
        <v>3013</v>
      </c>
      <c r="C413" s="4">
        <v>0</v>
      </c>
      <c r="D413" s="4" t="s">
        <v>3798</v>
      </c>
      <c r="E413" s="4" t="s">
        <v>1532</v>
      </c>
      <c r="F413" s="4" t="s">
        <v>32</v>
      </c>
      <c r="G413" s="4" t="s">
        <v>33</v>
      </c>
      <c r="H413" s="4">
        <v>1</v>
      </c>
      <c r="I413" s="4" t="s">
        <v>34</v>
      </c>
      <c r="J413" s="4" t="s">
        <v>35</v>
      </c>
      <c r="K413" s="4" t="s">
        <v>1492</v>
      </c>
      <c r="L413" s="4" t="s">
        <v>4289</v>
      </c>
      <c r="M413" s="4" t="s">
        <v>1490</v>
      </c>
      <c r="N413" s="4" t="s">
        <v>1491</v>
      </c>
      <c r="O413" s="4" t="s">
        <v>1492</v>
      </c>
      <c r="P413" s="4" t="s">
        <v>4794</v>
      </c>
      <c r="Q413" s="4" t="s">
        <v>1493</v>
      </c>
      <c r="R413" s="4" t="s">
        <v>1494</v>
      </c>
      <c r="S413" s="4" t="s">
        <v>1492</v>
      </c>
      <c r="T413" s="4">
        <v>1</v>
      </c>
      <c r="U413" s="4" t="s">
        <v>41</v>
      </c>
      <c r="V413" s="4" t="s">
        <v>78</v>
      </c>
      <c r="W413" s="4" t="s">
        <v>78</v>
      </c>
      <c r="X413" s="4">
        <v>836</v>
      </c>
      <c r="Y413" s="4">
        <v>3</v>
      </c>
      <c r="Z413" s="4">
        <v>28</v>
      </c>
      <c r="AA413" s="4">
        <v>504</v>
      </c>
    </row>
    <row r="414" spans="1:27" x14ac:dyDescent="0.2">
      <c r="A414" s="4">
        <v>550</v>
      </c>
      <c r="B414" s="4" t="s">
        <v>3059</v>
      </c>
      <c r="C414" s="4">
        <v>0</v>
      </c>
      <c r="D414" s="4" t="s">
        <v>3799</v>
      </c>
      <c r="E414" s="4" t="s">
        <v>1648</v>
      </c>
      <c r="F414" s="4" t="s">
        <v>32</v>
      </c>
      <c r="G414" s="4" t="s">
        <v>33</v>
      </c>
      <c r="H414" s="4">
        <v>1</v>
      </c>
      <c r="I414" s="4" t="s">
        <v>34</v>
      </c>
      <c r="J414" s="4" t="s">
        <v>35</v>
      </c>
      <c r="K414" s="4" t="s">
        <v>1649</v>
      </c>
      <c r="L414" s="4" t="s">
        <v>4564</v>
      </c>
      <c r="M414" s="4" t="s">
        <v>1490</v>
      </c>
      <c r="N414" s="4" t="s">
        <v>1491</v>
      </c>
      <c r="O414" s="4" t="s">
        <v>1650</v>
      </c>
      <c r="P414" s="4" t="s">
        <v>4794</v>
      </c>
      <c r="Q414" s="4" t="s">
        <v>1493</v>
      </c>
      <c r="R414" s="4" t="s">
        <v>1494</v>
      </c>
      <c r="S414" s="4" t="s">
        <v>1651</v>
      </c>
      <c r="T414" s="4">
        <v>1</v>
      </c>
      <c r="U414" s="4" t="s">
        <v>41</v>
      </c>
      <c r="V414" s="4" t="s">
        <v>78</v>
      </c>
      <c r="W414" s="4" t="s">
        <v>78</v>
      </c>
      <c r="X414" s="4">
        <v>131</v>
      </c>
      <c r="Y414" s="4">
        <v>1</v>
      </c>
      <c r="Z414" s="4">
        <v>6</v>
      </c>
      <c r="AA414" s="4">
        <v>550</v>
      </c>
    </row>
    <row r="415" spans="1:27" x14ac:dyDescent="0.2">
      <c r="A415" s="4">
        <v>200</v>
      </c>
      <c r="B415" s="4" t="s">
        <v>2709</v>
      </c>
      <c r="C415" s="4">
        <v>0</v>
      </c>
      <c r="D415" s="4" t="s">
        <v>3800</v>
      </c>
      <c r="E415" s="4" t="s">
        <v>689</v>
      </c>
      <c r="F415" s="4" t="s">
        <v>32</v>
      </c>
      <c r="G415" s="4" t="s">
        <v>33</v>
      </c>
      <c r="H415" s="4">
        <v>2</v>
      </c>
      <c r="I415" s="4" t="s">
        <v>47</v>
      </c>
      <c r="J415" s="4" t="s">
        <v>48</v>
      </c>
      <c r="K415" s="4" t="s">
        <v>690</v>
      </c>
      <c r="L415" s="4" t="s">
        <v>4565</v>
      </c>
      <c r="M415" s="4" t="s">
        <v>623</v>
      </c>
      <c r="N415" s="4" t="s">
        <v>632</v>
      </c>
      <c r="O415" s="4" t="s">
        <v>691</v>
      </c>
      <c r="P415" s="4" t="s">
        <v>4793</v>
      </c>
      <c r="Q415" s="4" t="s">
        <v>633</v>
      </c>
      <c r="R415" s="4" t="s">
        <v>625</v>
      </c>
      <c r="S415" s="4" t="s">
        <v>691</v>
      </c>
      <c r="T415" s="4">
        <v>1</v>
      </c>
      <c r="U415" s="4" t="s">
        <v>41</v>
      </c>
      <c r="V415" s="4" t="s">
        <v>78</v>
      </c>
      <c r="W415" s="4" t="s">
        <v>78</v>
      </c>
      <c r="X415" s="4">
        <v>385</v>
      </c>
      <c r="Y415" s="4">
        <v>2</v>
      </c>
      <c r="Z415" s="4">
        <v>14</v>
      </c>
      <c r="AA415" s="4">
        <v>200</v>
      </c>
    </row>
    <row r="416" spans="1:27" x14ac:dyDescent="0.2">
      <c r="A416" s="4">
        <v>632</v>
      </c>
      <c r="B416" s="4" t="s">
        <v>3141</v>
      </c>
      <c r="C416" s="4">
        <v>0</v>
      </c>
      <c r="D416" s="4" t="s">
        <v>3801</v>
      </c>
      <c r="E416" s="4" t="s">
        <v>1854</v>
      </c>
      <c r="F416" s="4" t="s">
        <v>32</v>
      </c>
      <c r="G416" s="4" t="s">
        <v>33</v>
      </c>
      <c r="H416" s="4">
        <v>1</v>
      </c>
      <c r="I416" s="4" t="s">
        <v>34</v>
      </c>
      <c r="J416" s="4" t="s">
        <v>35</v>
      </c>
      <c r="K416" s="4" t="s">
        <v>1855</v>
      </c>
      <c r="L416" s="4" t="s">
        <v>4369</v>
      </c>
      <c r="M416" s="4" t="s">
        <v>1841</v>
      </c>
      <c r="N416" s="4" t="s">
        <v>1842</v>
      </c>
      <c r="O416" s="4" t="s">
        <v>1842</v>
      </c>
      <c r="P416" s="4" t="s">
        <v>4837</v>
      </c>
      <c r="Q416" s="4" t="s">
        <v>1843</v>
      </c>
      <c r="R416" s="4" t="s">
        <v>1844</v>
      </c>
      <c r="S416" s="4" t="s">
        <v>1856</v>
      </c>
      <c r="T416" s="4">
        <v>1</v>
      </c>
      <c r="U416" s="4" t="s">
        <v>41</v>
      </c>
      <c r="V416" s="4" t="s">
        <v>78</v>
      </c>
      <c r="W416" s="4" t="s">
        <v>78</v>
      </c>
      <c r="X416" s="4">
        <v>74</v>
      </c>
      <c r="Y416" s="4">
        <v>1</v>
      </c>
      <c r="Z416" s="4">
        <v>5</v>
      </c>
      <c r="AA416" s="4">
        <v>632</v>
      </c>
    </row>
    <row r="417" spans="1:27" x14ac:dyDescent="0.2">
      <c r="A417" s="4">
        <v>189</v>
      </c>
      <c r="B417" s="4" t="s">
        <v>2698</v>
      </c>
      <c r="C417" s="4">
        <v>0</v>
      </c>
      <c r="D417" s="4" t="s">
        <v>3802</v>
      </c>
      <c r="E417" s="4" t="s">
        <v>245</v>
      </c>
      <c r="F417" s="4" t="s">
        <v>32</v>
      </c>
      <c r="G417" s="4" t="s">
        <v>33</v>
      </c>
      <c r="H417" s="4">
        <v>1</v>
      </c>
      <c r="I417" s="4" t="s">
        <v>34</v>
      </c>
      <c r="J417" s="4" t="s">
        <v>35</v>
      </c>
      <c r="K417" s="4" t="s">
        <v>657</v>
      </c>
      <c r="L417" s="4" t="s">
        <v>4566</v>
      </c>
      <c r="M417" s="4" t="s">
        <v>623</v>
      </c>
      <c r="N417" s="4" t="s">
        <v>653</v>
      </c>
      <c r="O417" s="4" t="s">
        <v>658</v>
      </c>
      <c r="P417" s="4" t="s">
        <v>4790</v>
      </c>
      <c r="Q417" s="4" t="s">
        <v>654</v>
      </c>
      <c r="R417" s="4" t="s">
        <v>625</v>
      </c>
      <c r="S417" s="4" t="s">
        <v>658</v>
      </c>
      <c r="T417" s="4">
        <v>1</v>
      </c>
      <c r="U417" s="4" t="s">
        <v>41</v>
      </c>
      <c r="V417" s="4">
        <v>1</v>
      </c>
      <c r="W417" s="4">
        <v>2015</v>
      </c>
      <c r="X417" s="4">
        <v>154</v>
      </c>
      <c r="Y417" s="4">
        <v>2</v>
      </c>
      <c r="Z417" s="4">
        <v>10</v>
      </c>
      <c r="AA417" s="4">
        <v>189</v>
      </c>
    </row>
    <row r="418" spans="1:27" x14ac:dyDescent="0.2">
      <c r="A418" s="4">
        <v>674</v>
      </c>
      <c r="B418" s="4" t="s">
        <v>3183</v>
      </c>
      <c r="C418" s="4">
        <v>0</v>
      </c>
      <c r="D418" s="4" t="s">
        <v>3803</v>
      </c>
      <c r="E418" s="4" t="s">
        <v>1958</v>
      </c>
      <c r="F418" s="4" t="s">
        <v>32</v>
      </c>
      <c r="G418" s="4" t="s">
        <v>33</v>
      </c>
      <c r="H418" s="4">
        <v>1</v>
      </c>
      <c r="I418" s="4" t="s">
        <v>34</v>
      </c>
      <c r="J418" s="4" t="s">
        <v>35</v>
      </c>
      <c r="K418" s="4" t="s">
        <v>1959</v>
      </c>
      <c r="L418" s="4" t="s">
        <v>4567</v>
      </c>
      <c r="M418" s="4" t="s">
        <v>1841</v>
      </c>
      <c r="N418" s="4" t="s">
        <v>1947</v>
      </c>
      <c r="O418" s="4" t="s">
        <v>1960</v>
      </c>
      <c r="P418" s="4" t="s">
        <v>4834</v>
      </c>
      <c r="Q418" s="4" t="s">
        <v>1948</v>
      </c>
      <c r="R418" s="4" t="s">
        <v>1844</v>
      </c>
      <c r="S418" s="4" t="s">
        <v>1959</v>
      </c>
      <c r="T418" s="4">
        <v>1</v>
      </c>
      <c r="U418" s="4" t="s">
        <v>41</v>
      </c>
      <c r="V418" s="4">
        <v>1</v>
      </c>
      <c r="W418" s="4">
        <v>2017</v>
      </c>
      <c r="X418" s="4">
        <v>161</v>
      </c>
      <c r="Y418" s="4">
        <v>3</v>
      </c>
      <c r="Z418" s="4">
        <v>7</v>
      </c>
      <c r="AA418" s="4">
        <v>674</v>
      </c>
    </row>
    <row r="419" spans="1:27" x14ac:dyDescent="0.2">
      <c r="A419" s="4">
        <v>676</v>
      </c>
      <c r="B419" s="4" t="s">
        <v>3185</v>
      </c>
      <c r="C419" s="4">
        <v>0</v>
      </c>
      <c r="D419" s="4" t="s">
        <v>3804</v>
      </c>
      <c r="E419" s="4" t="s">
        <v>1965</v>
      </c>
      <c r="F419" s="4" t="s">
        <v>32</v>
      </c>
      <c r="G419" s="4" t="s">
        <v>33</v>
      </c>
      <c r="H419" s="4">
        <v>1</v>
      </c>
      <c r="I419" s="4" t="s">
        <v>34</v>
      </c>
      <c r="J419" s="4" t="s">
        <v>35</v>
      </c>
      <c r="K419" s="4" t="s">
        <v>1966</v>
      </c>
      <c r="L419" s="4" t="s">
        <v>4363</v>
      </c>
      <c r="M419" s="4" t="s">
        <v>1841</v>
      </c>
      <c r="N419" s="4" t="s">
        <v>1947</v>
      </c>
      <c r="O419" s="4" t="s">
        <v>1947</v>
      </c>
      <c r="P419" s="4" t="s">
        <v>4834</v>
      </c>
      <c r="Q419" s="4" t="s">
        <v>1948</v>
      </c>
      <c r="R419" s="4" t="s">
        <v>1844</v>
      </c>
      <c r="S419" s="4" t="s">
        <v>1947</v>
      </c>
      <c r="T419" s="4">
        <v>1</v>
      </c>
      <c r="U419" s="4" t="s">
        <v>41</v>
      </c>
      <c r="V419" s="4" t="s">
        <v>78</v>
      </c>
      <c r="W419" s="4" t="s">
        <v>78</v>
      </c>
      <c r="X419" s="4">
        <v>847</v>
      </c>
      <c r="Y419" s="4">
        <v>16</v>
      </c>
      <c r="Z419" s="4">
        <v>26</v>
      </c>
      <c r="AA419" s="4">
        <v>676</v>
      </c>
    </row>
    <row r="420" spans="1:27" x14ac:dyDescent="0.2">
      <c r="A420" s="4">
        <v>505</v>
      </c>
      <c r="B420" s="4" t="s">
        <v>3014</v>
      </c>
      <c r="C420" s="4">
        <v>0</v>
      </c>
      <c r="D420" s="4" t="s">
        <v>3805</v>
      </c>
      <c r="E420" s="4" t="s">
        <v>1533</v>
      </c>
      <c r="F420" s="4" t="s">
        <v>32</v>
      </c>
      <c r="G420" s="4" t="s">
        <v>33</v>
      </c>
      <c r="H420" s="4">
        <v>1</v>
      </c>
      <c r="I420" s="4" t="s">
        <v>34</v>
      </c>
      <c r="J420" s="4" t="s">
        <v>35</v>
      </c>
      <c r="K420" s="4" t="s">
        <v>1534</v>
      </c>
      <c r="L420" s="4" t="s">
        <v>4568</v>
      </c>
      <c r="M420" s="4" t="s">
        <v>1490</v>
      </c>
      <c r="N420" s="4" t="s">
        <v>1497</v>
      </c>
      <c r="O420" s="4" t="s">
        <v>1533</v>
      </c>
      <c r="P420" s="4" t="s">
        <v>4813</v>
      </c>
      <c r="Q420" s="4" t="s">
        <v>1499</v>
      </c>
      <c r="R420" s="4" t="s">
        <v>1494</v>
      </c>
      <c r="S420" s="4" t="s">
        <v>1533</v>
      </c>
      <c r="T420" s="4">
        <v>1</v>
      </c>
      <c r="U420" s="4" t="s">
        <v>41</v>
      </c>
      <c r="V420" s="4">
        <v>1</v>
      </c>
      <c r="W420" s="4">
        <v>2016</v>
      </c>
      <c r="X420" s="4">
        <v>295</v>
      </c>
      <c r="Y420" s="4">
        <v>9</v>
      </c>
      <c r="Z420" s="4">
        <v>13</v>
      </c>
      <c r="AA420" s="4">
        <v>505</v>
      </c>
    </row>
    <row r="421" spans="1:27" x14ac:dyDescent="0.2">
      <c r="A421" s="4">
        <v>707</v>
      </c>
      <c r="B421" s="4" t="s">
        <v>3216</v>
      </c>
      <c r="C421" s="4">
        <v>0</v>
      </c>
      <c r="D421" s="4" t="s">
        <v>3806</v>
      </c>
      <c r="E421" s="4" t="s">
        <v>2047</v>
      </c>
      <c r="F421" s="4" t="s">
        <v>32</v>
      </c>
      <c r="G421" s="4" t="s">
        <v>33</v>
      </c>
      <c r="H421" s="4">
        <v>1</v>
      </c>
      <c r="I421" s="4" t="s">
        <v>34</v>
      </c>
      <c r="J421" s="4" t="s">
        <v>35</v>
      </c>
      <c r="K421" s="4" t="s">
        <v>2047</v>
      </c>
      <c r="L421" s="4" t="s">
        <v>4283</v>
      </c>
      <c r="M421" s="4" t="s">
        <v>1977</v>
      </c>
      <c r="N421" s="4" t="s">
        <v>2042</v>
      </c>
      <c r="O421" s="4" t="s">
        <v>2042</v>
      </c>
      <c r="P421" s="4" t="s">
        <v>4788</v>
      </c>
      <c r="Q421" s="4" t="s">
        <v>2043</v>
      </c>
      <c r="R421" s="4" t="s">
        <v>1979</v>
      </c>
      <c r="S421" s="4" t="s">
        <v>2047</v>
      </c>
      <c r="T421" s="4">
        <v>2</v>
      </c>
      <c r="U421" s="4" t="s">
        <v>77</v>
      </c>
      <c r="V421" s="4" t="s">
        <v>78</v>
      </c>
      <c r="W421" s="4" t="s">
        <v>78</v>
      </c>
      <c r="X421" s="4">
        <v>30</v>
      </c>
      <c r="Y421" s="4">
        <v>3</v>
      </c>
      <c r="Z421" s="4">
        <v>5</v>
      </c>
      <c r="AA421" s="4">
        <v>707</v>
      </c>
    </row>
    <row r="422" spans="1:27" x14ac:dyDescent="0.2">
      <c r="A422" s="4">
        <v>628</v>
      </c>
      <c r="B422" s="4" t="s">
        <v>3137</v>
      </c>
      <c r="C422" s="4">
        <v>0</v>
      </c>
      <c r="D422" s="4" t="s">
        <v>3807</v>
      </c>
      <c r="E422" s="4" t="s">
        <v>1845</v>
      </c>
      <c r="F422" s="4" t="s">
        <v>32</v>
      </c>
      <c r="G422" s="4" t="s">
        <v>33</v>
      </c>
      <c r="H422" s="4">
        <v>1</v>
      </c>
      <c r="I422" s="4" t="s">
        <v>34</v>
      </c>
      <c r="J422" s="4" t="s">
        <v>35</v>
      </c>
      <c r="K422" s="4" t="s">
        <v>1846</v>
      </c>
      <c r="L422" s="4" t="s">
        <v>4369</v>
      </c>
      <c r="M422" s="4" t="s">
        <v>1841</v>
      </c>
      <c r="N422" s="4" t="s">
        <v>1842</v>
      </c>
      <c r="O422" s="4" t="s">
        <v>1842</v>
      </c>
      <c r="P422" s="4" t="s">
        <v>4837</v>
      </c>
      <c r="Q422" s="4" t="s">
        <v>1843</v>
      </c>
      <c r="R422" s="4" t="s">
        <v>1844</v>
      </c>
      <c r="S422" s="4" t="s">
        <v>1846</v>
      </c>
      <c r="T422" s="4">
        <v>1</v>
      </c>
      <c r="U422" s="4" t="s">
        <v>41</v>
      </c>
      <c r="V422" s="4">
        <v>1</v>
      </c>
      <c r="W422" s="4">
        <v>2017</v>
      </c>
      <c r="X422" s="4">
        <v>128</v>
      </c>
      <c r="Y422" s="4">
        <v>2</v>
      </c>
      <c r="Z422" s="4">
        <v>5</v>
      </c>
      <c r="AA422" s="4">
        <v>628</v>
      </c>
    </row>
    <row r="423" spans="1:27" x14ac:dyDescent="0.2">
      <c r="A423" s="4">
        <v>630</v>
      </c>
      <c r="B423" s="4" t="s">
        <v>3139</v>
      </c>
      <c r="C423" s="4">
        <v>0</v>
      </c>
      <c r="D423" s="4" t="s">
        <v>3808</v>
      </c>
      <c r="E423" s="4" t="s">
        <v>1849</v>
      </c>
      <c r="F423" s="4" t="s">
        <v>32</v>
      </c>
      <c r="G423" s="4" t="s">
        <v>33</v>
      </c>
      <c r="H423" s="4">
        <v>1</v>
      </c>
      <c r="I423" s="4" t="s">
        <v>34</v>
      </c>
      <c r="J423" s="4" t="s">
        <v>35</v>
      </c>
      <c r="K423" s="4" t="s">
        <v>1850</v>
      </c>
      <c r="L423" s="4" t="s">
        <v>4500</v>
      </c>
      <c r="M423" s="4" t="s">
        <v>1841</v>
      </c>
      <c r="N423" s="4" t="s">
        <v>1842</v>
      </c>
      <c r="O423" s="4" t="s">
        <v>1848</v>
      </c>
      <c r="P423" s="4" t="s">
        <v>4837</v>
      </c>
      <c r="Q423" s="4" t="s">
        <v>1843</v>
      </c>
      <c r="R423" s="4" t="s">
        <v>1844</v>
      </c>
      <c r="S423" s="4" t="s">
        <v>1850</v>
      </c>
      <c r="T423" s="4">
        <v>1</v>
      </c>
      <c r="U423" s="4" t="s">
        <v>41</v>
      </c>
      <c r="V423" s="4">
        <v>1</v>
      </c>
      <c r="W423" s="4">
        <v>2015</v>
      </c>
      <c r="X423" s="4">
        <v>178</v>
      </c>
      <c r="Y423" s="4">
        <v>4</v>
      </c>
      <c r="Z423" s="4">
        <v>8</v>
      </c>
      <c r="AA423" s="4">
        <v>630</v>
      </c>
    </row>
    <row r="424" spans="1:27" x14ac:dyDescent="0.2">
      <c r="A424" s="4">
        <v>79</v>
      </c>
      <c r="B424" s="4" t="s">
        <v>2588</v>
      </c>
      <c r="C424" s="4">
        <v>0</v>
      </c>
      <c r="D424" s="4" t="s">
        <v>3809</v>
      </c>
      <c r="E424" s="4" t="s">
        <v>311</v>
      </c>
      <c r="F424" s="4" t="s">
        <v>32</v>
      </c>
      <c r="G424" s="4" t="s">
        <v>33</v>
      </c>
      <c r="H424" s="4">
        <v>1</v>
      </c>
      <c r="I424" s="4" t="s">
        <v>34</v>
      </c>
      <c r="J424" s="4" t="s">
        <v>35</v>
      </c>
      <c r="K424" s="4" t="s">
        <v>312</v>
      </c>
      <c r="L424" s="4" t="s">
        <v>4341</v>
      </c>
      <c r="M424" s="4" t="s">
        <v>236</v>
      </c>
      <c r="N424" s="4" t="s">
        <v>236</v>
      </c>
      <c r="O424" s="4" t="s">
        <v>293</v>
      </c>
      <c r="P424" s="4" t="s">
        <v>4828</v>
      </c>
      <c r="Q424" s="4" t="s">
        <v>294</v>
      </c>
      <c r="R424" s="4" t="s">
        <v>240</v>
      </c>
      <c r="S424" s="4" t="s">
        <v>219</v>
      </c>
      <c r="T424" s="4">
        <v>1</v>
      </c>
      <c r="U424" s="4" t="s">
        <v>41</v>
      </c>
      <c r="V424" s="4">
        <v>1</v>
      </c>
      <c r="W424" s="4">
        <v>2016</v>
      </c>
      <c r="X424" s="4">
        <v>863</v>
      </c>
      <c r="Y424" s="4">
        <v>21</v>
      </c>
      <c r="Z424" s="4">
        <v>31</v>
      </c>
      <c r="AA424" s="4">
        <v>79</v>
      </c>
    </row>
    <row r="425" spans="1:27" x14ac:dyDescent="0.2">
      <c r="A425" s="4">
        <v>232</v>
      </c>
      <c r="B425" s="4" t="s">
        <v>2741</v>
      </c>
      <c r="C425" s="4">
        <v>0</v>
      </c>
      <c r="D425" s="4" t="s">
        <v>3810</v>
      </c>
      <c r="E425" s="4" t="s">
        <v>564</v>
      </c>
      <c r="F425" s="4" t="s">
        <v>32</v>
      </c>
      <c r="G425" s="4" t="s">
        <v>33</v>
      </c>
      <c r="H425" s="4">
        <v>1</v>
      </c>
      <c r="I425" s="4" t="s">
        <v>34</v>
      </c>
      <c r="J425" s="4" t="s">
        <v>35</v>
      </c>
      <c r="K425" s="4" t="s">
        <v>756</v>
      </c>
      <c r="L425" s="4" t="s">
        <v>4569</v>
      </c>
      <c r="M425" s="4" t="s">
        <v>757</v>
      </c>
      <c r="N425" s="4" t="s">
        <v>757</v>
      </c>
      <c r="O425" s="4" t="s">
        <v>788</v>
      </c>
      <c r="P425" s="4" t="s">
        <v>4858</v>
      </c>
      <c r="Q425" s="4" t="s">
        <v>759</v>
      </c>
      <c r="R425" s="4" t="s">
        <v>760</v>
      </c>
      <c r="S425" s="4" t="s">
        <v>789</v>
      </c>
      <c r="T425" s="4">
        <v>2</v>
      </c>
      <c r="U425" s="4" t="s">
        <v>77</v>
      </c>
      <c r="V425" s="4" t="s">
        <v>78</v>
      </c>
      <c r="W425" s="4" t="s">
        <v>78</v>
      </c>
      <c r="X425" s="4">
        <v>125</v>
      </c>
      <c r="Y425" s="4">
        <v>1</v>
      </c>
      <c r="Z425" s="4">
        <v>11</v>
      </c>
      <c r="AA425" s="4">
        <v>232</v>
      </c>
    </row>
    <row r="426" spans="1:27" x14ac:dyDescent="0.2">
      <c r="A426" s="4">
        <v>64</v>
      </c>
      <c r="B426" s="4" t="s">
        <v>2573</v>
      </c>
      <c r="C426" s="4">
        <v>0</v>
      </c>
      <c r="D426" s="4" t="s">
        <v>3811</v>
      </c>
      <c r="E426" s="4" t="s">
        <v>262</v>
      </c>
      <c r="F426" s="4" t="s">
        <v>32</v>
      </c>
      <c r="G426" s="4" t="s">
        <v>33</v>
      </c>
      <c r="H426" s="4">
        <v>2</v>
      </c>
      <c r="I426" s="4" t="s">
        <v>47</v>
      </c>
      <c r="J426" s="4" t="s">
        <v>48</v>
      </c>
      <c r="K426" s="4" t="s">
        <v>263</v>
      </c>
      <c r="L426" s="4" t="s">
        <v>4340</v>
      </c>
      <c r="M426" s="4" t="s">
        <v>236</v>
      </c>
      <c r="N426" s="4" t="s">
        <v>236</v>
      </c>
      <c r="O426" s="4" t="s">
        <v>252</v>
      </c>
      <c r="P426" s="4" t="s">
        <v>4827</v>
      </c>
      <c r="Q426" s="4" t="s">
        <v>253</v>
      </c>
      <c r="R426" s="4" t="s">
        <v>240</v>
      </c>
      <c r="S426" s="4" t="s">
        <v>264</v>
      </c>
      <c r="T426" s="4">
        <v>1</v>
      </c>
      <c r="U426" s="4" t="s">
        <v>41</v>
      </c>
      <c r="V426" s="4">
        <v>1</v>
      </c>
      <c r="W426" s="4">
        <v>2015</v>
      </c>
      <c r="X426" s="4">
        <v>526</v>
      </c>
      <c r="Y426" s="4">
        <v>10</v>
      </c>
      <c r="Z426" s="4">
        <v>20</v>
      </c>
      <c r="AA426" s="4">
        <v>64</v>
      </c>
    </row>
    <row r="427" spans="1:27" x14ac:dyDescent="0.2">
      <c r="A427" s="4">
        <v>229</v>
      </c>
      <c r="B427" s="4" t="s">
        <v>2738</v>
      </c>
      <c r="C427" s="4">
        <v>0</v>
      </c>
      <c r="D427" s="4" t="s">
        <v>3812</v>
      </c>
      <c r="E427" s="4" t="s">
        <v>778</v>
      </c>
      <c r="F427" s="4" t="s">
        <v>32</v>
      </c>
      <c r="G427" s="4" t="s">
        <v>33</v>
      </c>
      <c r="H427" s="4">
        <v>1</v>
      </c>
      <c r="I427" s="4" t="s">
        <v>34</v>
      </c>
      <c r="J427" s="4" t="s">
        <v>35</v>
      </c>
      <c r="K427" s="4" t="s">
        <v>495</v>
      </c>
      <c r="L427" s="4" t="s">
        <v>4570</v>
      </c>
      <c r="M427" s="4" t="s">
        <v>757</v>
      </c>
      <c r="N427" s="4" t="s">
        <v>779</v>
      </c>
      <c r="O427" s="4" t="s">
        <v>780</v>
      </c>
      <c r="P427" s="4" t="s">
        <v>4897</v>
      </c>
      <c r="Q427" s="4" t="s">
        <v>781</v>
      </c>
      <c r="R427" s="4" t="s">
        <v>760</v>
      </c>
      <c r="S427" s="4" t="s">
        <v>780</v>
      </c>
      <c r="T427" s="4">
        <v>1</v>
      </c>
      <c r="U427" s="4" t="s">
        <v>41</v>
      </c>
      <c r="V427" s="4">
        <v>1</v>
      </c>
      <c r="W427" s="4">
        <v>2016</v>
      </c>
      <c r="X427" s="4">
        <v>99</v>
      </c>
      <c r="Y427" s="4">
        <v>1</v>
      </c>
      <c r="Z427" s="4">
        <v>8</v>
      </c>
      <c r="AA427" s="4">
        <v>229</v>
      </c>
    </row>
    <row r="428" spans="1:27" x14ac:dyDescent="0.2">
      <c r="A428" s="4">
        <v>836</v>
      </c>
      <c r="B428" s="4" t="s">
        <v>3345</v>
      </c>
      <c r="C428" s="4">
        <v>0</v>
      </c>
      <c r="D428" s="4" t="s">
        <v>3813</v>
      </c>
      <c r="E428" s="4" t="s">
        <v>2355</v>
      </c>
      <c r="F428" s="4" t="s">
        <v>32</v>
      </c>
      <c r="G428" s="4" t="s">
        <v>33</v>
      </c>
      <c r="H428" s="4">
        <v>1</v>
      </c>
      <c r="I428" s="4" t="s">
        <v>34</v>
      </c>
      <c r="J428" s="4" t="s">
        <v>35</v>
      </c>
      <c r="K428" s="4" t="s">
        <v>2356</v>
      </c>
      <c r="L428" s="4" t="s">
        <v>4571</v>
      </c>
      <c r="M428" s="4" t="s">
        <v>967</v>
      </c>
      <c r="N428" s="4" t="s">
        <v>2348</v>
      </c>
      <c r="O428" s="4" t="s">
        <v>2357</v>
      </c>
      <c r="P428" s="4" t="s">
        <v>4819</v>
      </c>
      <c r="Q428" s="4" t="s">
        <v>2349</v>
      </c>
      <c r="R428" s="4" t="s">
        <v>2272</v>
      </c>
      <c r="S428" s="4" t="s">
        <v>2358</v>
      </c>
      <c r="T428" s="4">
        <v>1</v>
      </c>
      <c r="U428" s="4" t="s">
        <v>41</v>
      </c>
      <c r="V428" s="4" t="s">
        <v>78</v>
      </c>
      <c r="W428" s="4" t="s">
        <v>78</v>
      </c>
      <c r="X428" s="4">
        <v>883</v>
      </c>
      <c r="Y428" s="4">
        <v>3</v>
      </c>
      <c r="Z428" s="4">
        <v>28</v>
      </c>
      <c r="AA428" s="4">
        <v>836</v>
      </c>
    </row>
    <row r="429" spans="1:27" x14ac:dyDescent="0.2">
      <c r="A429" s="4">
        <v>457</v>
      </c>
      <c r="B429" s="4" t="s">
        <v>2966</v>
      </c>
      <c r="C429" s="4">
        <v>0</v>
      </c>
      <c r="D429" s="4" t="s">
        <v>3814</v>
      </c>
      <c r="E429" s="4" t="s">
        <v>1407</v>
      </c>
      <c r="F429" s="4" t="s">
        <v>32</v>
      </c>
      <c r="G429" s="4" t="s">
        <v>33</v>
      </c>
      <c r="H429" s="4">
        <v>1</v>
      </c>
      <c r="I429" s="4" t="s">
        <v>34</v>
      </c>
      <c r="J429" s="4" t="s">
        <v>35</v>
      </c>
      <c r="K429" s="4" t="s">
        <v>829</v>
      </c>
      <c r="L429" s="4" t="s">
        <v>4538</v>
      </c>
      <c r="M429" s="4" t="s">
        <v>1105</v>
      </c>
      <c r="N429" s="4" t="s">
        <v>1120</v>
      </c>
      <c r="O429" s="4" t="s">
        <v>1142</v>
      </c>
      <c r="P429" s="4" t="s">
        <v>4805</v>
      </c>
      <c r="Q429" s="4" t="s">
        <v>1122</v>
      </c>
      <c r="R429" s="4" t="s">
        <v>1109</v>
      </c>
      <c r="S429" s="4" t="s">
        <v>1143</v>
      </c>
      <c r="T429" s="4">
        <v>1</v>
      </c>
      <c r="U429" s="4" t="s">
        <v>41</v>
      </c>
      <c r="V429" s="4" t="s">
        <v>78</v>
      </c>
      <c r="W429" s="4" t="s">
        <v>78</v>
      </c>
      <c r="X429" s="4">
        <v>161</v>
      </c>
      <c r="Y429" s="4">
        <v>1</v>
      </c>
      <c r="Z429" s="4">
        <v>8</v>
      </c>
      <c r="AA429" s="4">
        <v>457</v>
      </c>
    </row>
    <row r="430" spans="1:27" x14ac:dyDescent="0.2">
      <c r="A430" s="4">
        <v>419</v>
      </c>
      <c r="B430" s="4" t="s">
        <v>2928</v>
      </c>
      <c r="C430" s="4">
        <v>0</v>
      </c>
      <c r="D430" s="4" t="s">
        <v>3815</v>
      </c>
      <c r="E430" s="4" t="s">
        <v>1309</v>
      </c>
      <c r="F430" s="4" t="s">
        <v>32</v>
      </c>
      <c r="G430" s="4" t="s">
        <v>33</v>
      </c>
      <c r="H430" s="4">
        <v>2</v>
      </c>
      <c r="I430" s="4" t="s">
        <v>47</v>
      </c>
      <c r="J430" s="4" t="s">
        <v>48</v>
      </c>
      <c r="K430" s="4" t="s">
        <v>1310</v>
      </c>
      <c r="L430" s="4" t="s">
        <v>4417</v>
      </c>
      <c r="M430" s="4" t="s">
        <v>1105</v>
      </c>
      <c r="N430" s="4" t="s">
        <v>1105</v>
      </c>
      <c r="O430" s="4" t="s">
        <v>1024</v>
      </c>
      <c r="P430" s="4" t="s">
        <v>4360</v>
      </c>
      <c r="Q430" s="4" t="s">
        <v>1288</v>
      </c>
      <c r="R430" s="4" t="s">
        <v>1225</v>
      </c>
      <c r="S430" s="4" t="s">
        <v>1024</v>
      </c>
      <c r="T430" s="4">
        <v>1</v>
      </c>
      <c r="U430" s="4" t="s">
        <v>41</v>
      </c>
      <c r="V430" s="4" t="s">
        <v>78</v>
      </c>
      <c r="W430" s="4" t="s">
        <v>78</v>
      </c>
      <c r="X430" s="4">
        <v>658</v>
      </c>
      <c r="Y430" s="4">
        <v>22</v>
      </c>
      <c r="Z430" s="4">
        <v>20</v>
      </c>
      <c r="AA430" s="4">
        <v>419</v>
      </c>
    </row>
    <row r="431" spans="1:27" x14ac:dyDescent="0.2">
      <c r="A431" s="4">
        <v>825</v>
      </c>
      <c r="B431" s="4" t="s">
        <v>3334</v>
      </c>
      <c r="C431" s="4">
        <v>0</v>
      </c>
      <c r="D431" s="4" t="s">
        <v>3816</v>
      </c>
      <c r="E431" s="4" t="s">
        <v>2324</v>
      </c>
      <c r="F431" s="4" t="s">
        <v>32</v>
      </c>
      <c r="G431" s="4" t="s">
        <v>33</v>
      </c>
      <c r="H431" s="4">
        <v>1</v>
      </c>
      <c r="I431" s="4" t="s">
        <v>34</v>
      </c>
      <c r="J431" s="4" t="s">
        <v>35</v>
      </c>
      <c r="K431" s="4" t="s">
        <v>2325</v>
      </c>
      <c r="L431" s="4" t="s">
        <v>4320</v>
      </c>
      <c r="M431" s="4" t="s">
        <v>967</v>
      </c>
      <c r="N431" s="4" t="s">
        <v>411</v>
      </c>
      <c r="O431" s="4" t="s">
        <v>2323</v>
      </c>
      <c r="P431" s="4" t="s">
        <v>4816</v>
      </c>
      <c r="Q431" s="4" t="s">
        <v>2317</v>
      </c>
      <c r="R431" s="4" t="s">
        <v>2272</v>
      </c>
      <c r="S431" s="4" t="s">
        <v>2324</v>
      </c>
      <c r="T431" s="4">
        <v>1</v>
      </c>
      <c r="U431" s="4" t="s">
        <v>41</v>
      </c>
      <c r="V431" s="4" t="s">
        <v>78</v>
      </c>
      <c r="W431" s="4" t="s">
        <v>78</v>
      </c>
      <c r="X431" s="4">
        <v>86</v>
      </c>
      <c r="Y431" s="4">
        <v>1</v>
      </c>
      <c r="Z431" s="4">
        <v>5</v>
      </c>
      <c r="AA431" s="4">
        <v>825</v>
      </c>
    </row>
    <row r="432" spans="1:27" x14ac:dyDescent="0.2">
      <c r="A432" s="4">
        <v>808</v>
      </c>
      <c r="B432" s="4" t="s">
        <v>3317</v>
      </c>
      <c r="C432" s="4">
        <v>0</v>
      </c>
      <c r="D432" s="4" t="s">
        <v>3817</v>
      </c>
      <c r="E432" s="4" t="s">
        <v>2273</v>
      </c>
      <c r="F432" s="4" t="s">
        <v>32</v>
      </c>
      <c r="G432" s="4" t="s">
        <v>33</v>
      </c>
      <c r="H432" s="4">
        <v>1</v>
      </c>
      <c r="I432" s="4" t="s">
        <v>34</v>
      </c>
      <c r="J432" s="4" t="s">
        <v>35</v>
      </c>
      <c r="K432" s="4" t="s">
        <v>2274</v>
      </c>
      <c r="L432" s="4" t="s">
        <v>4572</v>
      </c>
      <c r="M432" s="4" t="s">
        <v>967</v>
      </c>
      <c r="N432" s="4" t="s">
        <v>2275</v>
      </c>
      <c r="O432" s="4" t="s">
        <v>2276</v>
      </c>
      <c r="P432" s="4" t="s">
        <v>4818</v>
      </c>
      <c r="Q432" s="4" t="s">
        <v>2277</v>
      </c>
      <c r="R432" s="4" t="s">
        <v>2272</v>
      </c>
      <c r="S432" s="4" t="s">
        <v>2276</v>
      </c>
      <c r="T432" s="4">
        <v>1</v>
      </c>
      <c r="U432" s="4" t="s">
        <v>41</v>
      </c>
      <c r="V432" s="4">
        <v>1</v>
      </c>
      <c r="W432" s="4">
        <v>2015</v>
      </c>
      <c r="X432" s="4">
        <v>429</v>
      </c>
      <c r="Y432" s="4">
        <v>11</v>
      </c>
      <c r="Z432" s="4">
        <v>19</v>
      </c>
      <c r="AA432" s="4">
        <v>808</v>
      </c>
    </row>
    <row r="433" spans="1:27" x14ac:dyDescent="0.2">
      <c r="A433" s="4">
        <v>41</v>
      </c>
      <c r="B433" s="4" t="s">
        <v>2550</v>
      </c>
      <c r="C433" s="4">
        <v>0</v>
      </c>
      <c r="D433" s="4" t="s">
        <v>3818</v>
      </c>
      <c r="E433" s="4" t="s">
        <v>176</v>
      </c>
      <c r="F433" s="4" t="s">
        <v>32</v>
      </c>
      <c r="G433" s="4" t="s">
        <v>33</v>
      </c>
      <c r="H433" s="4">
        <v>1</v>
      </c>
      <c r="I433" s="4" t="s">
        <v>34</v>
      </c>
      <c r="J433" s="4" t="s">
        <v>35</v>
      </c>
      <c r="K433" s="4" t="s">
        <v>177</v>
      </c>
      <c r="L433" s="4" t="s">
        <v>4573</v>
      </c>
      <c r="M433" s="4" t="s">
        <v>109</v>
      </c>
      <c r="N433" s="4" t="s">
        <v>173</v>
      </c>
      <c r="O433" s="4" t="s">
        <v>178</v>
      </c>
      <c r="P433" s="4" t="s">
        <v>4883</v>
      </c>
      <c r="Q433" s="4" t="s">
        <v>175</v>
      </c>
      <c r="R433" s="4" t="s">
        <v>113</v>
      </c>
      <c r="S433" s="4" t="s">
        <v>178</v>
      </c>
      <c r="T433" s="4">
        <v>1</v>
      </c>
      <c r="U433" s="4" t="s">
        <v>41</v>
      </c>
      <c r="V433" s="4" t="s">
        <v>78</v>
      </c>
      <c r="W433" s="4" t="s">
        <v>78</v>
      </c>
      <c r="X433" s="4">
        <v>54</v>
      </c>
      <c r="Y433" s="4">
        <v>1</v>
      </c>
      <c r="Z433" s="4">
        <v>5</v>
      </c>
      <c r="AA433" s="4">
        <v>41</v>
      </c>
    </row>
    <row r="434" spans="1:27" x14ac:dyDescent="0.2">
      <c r="A434" s="4">
        <v>439</v>
      </c>
      <c r="B434" s="4" t="s">
        <v>2948</v>
      </c>
      <c r="C434" s="4">
        <v>0</v>
      </c>
      <c r="D434" s="4" t="s">
        <v>3819</v>
      </c>
      <c r="E434" s="4" t="s">
        <v>1357</v>
      </c>
      <c r="F434" s="4" t="s">
        <v>32</v>
      </c>
      <c r="G434" s="4" t="s">
        <v>33</v>
      </c>
      <c r="H434" s="4">
        <v>1</v>
      </c>
      <c r="I434" s="4" t="s">
        <v>34</v>
      </c>
      <c r="J434" s="4" t="s">
        <v>35</v>
      </c>
      <c r="K434" s="4" t="s">
        <v>1358</v>
      </c>
      <c r="L434" s="4" t="s">
        <v>4309</v>
      </c>
      <c r="M434" s="4" t="s">
        <v>1105</v>
      </c>
      <c r="N434" s="4" t="s">
        <v>1105</v>
      </c>
      <c r="O434" s="4" t="s">
        <v>1354</v>
      </c>
      <c r="P434" s="4" t="s">
        <v>4807</v>
      </c>
      <c r="Q434" s="4" t="s">
        <v>1350</v>
      </c>
      <c r="R434" s="4" t="s">
        <v>1225</v>
      </c>
      <c r="S434" s="4" t="s">
        <v>1354</v>
      </c>
      <c r="T434" s="4">
        <v>1</v>
      </c>
      <c r="U434" s="4" t="s">
        <v>41</v>
      </c>
      <c r="V434" s="4" t="s">
        <v>78</v>
      </c>
      <c r="W434" s="4" t="s">
        <v>78</v>
      </c>
      <c r="X434" s="4">
        <v>150</v>
      </c>
      <c r="Y434" s="4">
        <v>4</v>
      </c>
      <c r="Z434" s="4">
        <v>6</v>
      </c>
      <c r="AA434" s="4">
        <v>439</v>
      </c>
    </row>
    <row r="435" spans="1:27" x14ac:dyDescent="0.2">
      <c r="A435" s="4">
        <v>91</v>
      </c>
      <c r="B435" s="4" t="s">
        <v>2600</v>
      </c>
      <c r="C435" s="4">
        <v>0</v>
      </c>
      <c r="D435" s="4" t="s">
        <v>3820</v>
      </c>
      <c r="E435" s="4" t="s">
        <v>350</v>
      </c>
      <c r="F435" s="4" t="s">
        <v>32</v>
      </c>
      <c r="G435" s="4" t="s">
        <v>33</v>
      </c>
      <c r="H435" s="4">
        <v>1</v>
      </c>
      <c r="I435" s="4" t="s">
        <v>34</v>
      </c>
      <c r="J435" s="4" t="s">
        <v>35</v>
      </c>
      <c r="K435" s="4" t="s">
        <v>351</v>
      </c>
      <c r="L435" s="4" t="s">
        <v>4574</v>
      </c>
      <c r="M435" s="4" t="s">
        <v>236</v>
      </c>
      <c r="N435" s="4" t="s">
        <v>352</v>
      </c>
      <c r="O435" s="4" t="s">
        <v>353</v>
      </c>
      <c r="P435" s="4" t="s">
        <v>4898</v>
      </c>
      <c r="Q435" s="4" t="s">
        <v>354</v>
      </c>
      <c r="R435" s="4" t="s">
        <v>240</v>
      </c>
      <c r="S435" s="4" t="s">
        <v>353</v>
      </c>
      <c r="T435" s="4">
        <v>1</v>
      </c>
      <c r="U435" s="4" t="s">
        <v>41</v>
      </c>
      <c r="V435" s="4" t="s">
        <v>78</v>
      </c>
      <c r="W435" s="4" t="s">
        <v>78</v>
      </c>
      <c r="X435" s="4">
        <v>19</v>
      </c>
      <c r="Y435" s="4">
        <v>2</v>
      </c>
      <c r="Z435" s="4">
        <v>5</v>
      </c>
      <c r="AA435" s="4">
        <v>91</v>
      </c>
    </row>
    <row r="436" spans="1:27" x14ac:dyDescent="0.2">
      <c r="A436" s="4">
        <v>89</v>
      </c>
      <c r="B436" s="4" t="s">
        <v>2598</v>
      </c>
      <c r="C436" s="4">
        <v>0</v>
      </c>
      <c r="D436" s="4" t="s">
        <v>3821</v>
      </c>
      <c r="E436" s="4" t="s">
        <v>346</v>
      </c>
      <c r="F436" s="4" t="s">
        <v>32</v>
      </c>
      <c r="G436" s="4" t="s">
        <v>33</v>
      </c>
      <c r="H436" s="4">
        <v>2</v>
      </c>
      <c r="I436" s="4" t="s">
        <v>47</v>
      </c>
      <c r="J436" s="4" t="s">
        <v>48</v>
      </c>
      <c r="K436" s="4" t="s">
        <v>347</v>
      </c>
      <c r="L436" s="4" t="s">
        <v>4575</v>
      </c>
      <c r="M436" s="4" t="s">
        <v>236</v>
      </c>
      <c r="N436" s="4" t="s">
        <v>236</v>
      </c>
      <c r="O436" s="4" t="s">
        <v>267</v>
      </c>
      <c r="P436" s="4" t="s">
        <v>4827</v>
      </c>
      <c r="Q436" s="4" t="s">
        <v>253</v>
      </c>
      <c r="R436" s="4" t="s">
        <v>240</v>
      </c>
      <c r="S436" s="4" t="s">
        <v>268</v>
      </c>
      <c r="T436" s="4">
        <v>1</v>
      </c>
      <c r="U436" s="4" t="s">
        <v>41</v>
      </c>
      <c r="V436" s="4" t="s">
        <v>78</v>
      </c>
      <c r="W436" s="4" t="s">
        <v>78</v>
      </c>
      <c r="X436" s="4">
        <v>251</v>
      </c>
      <c r="Y436" s="4">
        <v>3</v>
      </c>
      <c r="Z436" s="4">
        <v>10</v>
      </c>
      <c r="AA436" s="4">
        <v>89</v>
      </c>
    </row>
    <row r="437" spans="1:27" x14ac:dyDescent="0.2">
      <c r="A437" s="4">
        <v>169</v>
      </c>
      <c r="B437" s="4" t="s">
        <v>2678</v>
      </c>
      <c r="C437" s="4">
        <v>0</v>
      </c>
      <c r="D437" s="4" t="s">
        <v>3822</v>
      </c>
      <c r="E437" s="4" t="s">
        <v>597</v>
      </c>
      <c r="F437" s="4" t="s">
        <v>32</v>
      </c>
      <c r="G437" s="4" t="s">
        <v>33</v>
      </c>
      <c r="H437" s="4">
        <v>1</v>
      </c>
      <c r="I437" s="4" t="s">
        <v>34</v>
      </c>
      <c r="J437" s="4" t="s">
        <v>35</v>
      </c>
      <c r="K437" s="4" t="s">
        <v>598</v>
      </c>
      <c r="L437" s="4" t="s">
        <v>4281</v>
      </c>
      <c r="M437" s="4" t="s">
        <v>581</v>
      </c>
      <c r="N437" s="4" t="s">
        <v>581</v>
      </c>
      <c r="O437" s="4" t="s">
        <v>581</v>
      </c>
      <c r="P437" s="4" t="s">
        <v>4281</v>
      </c>
      <c r="Q437" s="4" t="s">
        <v>583</v>
      </c>
      <c r="R437" s="4" t="s">
        <v>583</v>
      </c>
      <c r="S437" s="4" t="s">
        <v>581</v>
      </c>
      <c r="T437" s="4">
        <v>1</v>
      </c>
      <c r="U437" s="4" t="s">
        <v>41</v>
      </c>
      <c r="V437" s="4" t="s">
        <v>78</v>
      </c>
      <c r="W437" s="4" t="s">
        <v>78</v>
      </c>
      <c r="X437" s="4">
        <v>1022</v>
      </c>
      <c r="Y437" s="4">
        <v>15</v>
      </c>
      <c r="Z437" s="4">
        <v>31</v>
      </c>
      <c r="AA437" s="4">
        <v>169</v>
      </c>
    </row>
    <row r="438" spans="1:27" x14ac:dyDescent="0.2">
      <c r="A438" s="4">
        <v>506</v>
      </c>
      <c r="B438" s="4" t="s">
        <v>3015</v>
      </c>
      <c r="C438" s="4">
        <v>0</v>
      </c>
      <c r="D438" s="4" t="s">
        <v>3823</v>
      </c>
      <c r="E438" s="4" t="s">
        <v>219</v>
      </c>
      <c r="F438" s="4" t="s">
        <v>32</v>
      </c>
      <c r="G438" s="4" t="s">
        <v>33</v>
      </c>
      <c r="H438" s="4">
        <v>1</v>
      </c>
      <c r="I438" s="4" t="s">
        <v>34</v>
      </c>
      <c r="J438" s="4" t="s">
        <v>35</v>
      </c>
      <c r="K438" s="4" t="s">
        <v>1535</v>
      </c>
      <c r="L438" s="4" t="s">
        <v>4576</v>
      </c>
      <c r="M438" s="4" t="s">
        <v>1490</v>
      </c>
      <c r="N438" s="4" t="s">
        <v>1521</v>
      </c>
      <c r="O438" s="4" t="s">
        <v>1536</v>
      </c>
      <c r="P438" s="4" t="s">
        <v>4875</v>
      </c>
      <c r="Q438" s="4" t="s">
        <v>1523</v>
      </c>
      <c r="R438" s="4" t="s">
        <v>1494</v>
      </c>
      <c r="S438" s="4" t="s">
        <v>1537</v>
      </c>
      <c r="T438" s="4">
        <v>2</v>
      </c>
      <c r="U438" s="4" t="s">
        <v>77</v>
      </c>
      <c r="V438" s="4" t="s">
        <v>78</v>
      </c>
      <c r="W438" s="4" t="s">
        <v>78</v>
      </c>
      <c r="X438" s="4">
        <v>124</v>
      </c>
      <c r="Y438" s="4">
        <v>1</v>
      </c>
      <c r="Z438" s="4">
        <v>5</v>
      </c>
      <c r="AA438" s="4">
        <v>506</v>
      </c>
    </row>
    <row r="439" spans="1:27" x14ac:dyDescent="0.2">
      <c r="A439" s="4">
        <v>8</v>
      </c>
      <c r="B439" s="4" t="s">
        <v>2517</v>
      </c>
      <c r="C439" s="4">
        <v>0</v>
      </c>
      <c r="D439" s="4" t="s">
        <v>3824</v>
      </c>
      <c r="E439" s="4" t="s">
        <v>60</v>
      </c>
      <c r="F439" s="4" t="s">
        <v>32</v>
      </c>
      <c r="G439" s="4" t="s">
        <v>33</v>
      </c>
      <c r="H439" s="4">
        <v>2</v>
      </c>
      <c r="I439" s="4" t="s">
        <v>47</v>
      </c>
      <c r="J439" s="4" t="s">
        <v>48</v>
      </c>
      <c r="K439" s="4" t="s">
        <v>61</v>
      </c>
      <c r="L439" s="4" t="s">
        <v>4577</v>
      </c>
      <c r="M439" s="4" t="s">
        <v>37</v>
      </c>
      <c r="N439" s="4" t="s">
        <v>44</v>
      </c>
      <c r="O439" s="4" t="s">
        <v>62</v>
      </c>
      <c r="P439" s="4" t="s">
        <v>4811</v>
      </c>
      <c r="Q439" s="4" t="s">
        <v>45</v>
      </c>
      <c r="R439" s="4" t="s">
        <v>40</v>
      </c>
      <c r="S439" s="4" t="s">
        <v>62</v>
      </c>
      <c r="T439" s="4">
        <v>1</v>
      </c>
      <c r="U439" s="4" t="s">
        <v>41</v>
      </c>
      <c r="V439" s="4">
        <v>1</v>
      </c>
      <c r="W439" s="4">
        <v>2015</v>
      </c>
      <c r="X439" s="4">
        <v>162</v>
      </c>
      <c r="Y439" s="4">
        <v>3</v>
      </c>
      <c r="Z439" s="4">
        <v>9</v>
      </c>
      <c r="AA439" s="4">
        <v>8</v>
      </c>
    </row>
    <row r="440" spans="1:27" x14ac:dyDescent="0.2">
      <c r="A440" s="4">
        <v>784</v>
      </c>
      <c r="B440" s="4" t="s">
        <v>3293</v>
      </c>
      <c r="C440" s="4">
        <v>0</v>
      </c>
      <c r="D440" s="4" t="s">
        <v>3825</v>
      </c>
      <c r="E440" s="4" t="s">
        <v>2213</v>
      </c>
      <c r="F440" s="4" t="s">
        <v>32</v>
      </c>
      <c r="G440" s="4" t="s">
        <v>33</v>
      </c>
      <c r="H440" s="4">
        <v>1</v>
      </c>
      <c r="I440" s="4" t="s">
        <v>34</v>
      </c>
      <c r="J440" s="4" t="s">
        <v>35</v>
      </c>
      <c r="K440" s="4" t="s">
        <v>2214</v>
      </c>
      <c r="L440" s="4" t="s">
        <v>4302</v>
      </c>
      <c r="M440" s="4" t="s">
        <v>1977</v>
      </c>
      <c r="N440" s="4" t="s">
        <v>2017</v>
      </c>
      <c r="O440" s="4" t="s">
        <v>2018</v>
      </c>
      <c r="P440" s="4" t="s">
        <v>4803</v>
      </c>
      <c r="Q440" s="4" t="s">
        <v>2019</v>
      </c>
      <c r="R440" s="4" t="s">
        <v>1979</v>
      </c>
      <c r="S440" s="4" t="s">
        <v>2214</v>
      </c>
      <c r="T440" s="4">
        <v>2</v>
      </c>
      <c r="U440" s="4" t="s">
        <v>77</v>
      </c>
      <c r="V440" s="4" t="s">
        <v>78</v>
      </c>
      <c r="W440" s="4" t="s">
        <v>78</v>
      </c>
      <c r="X440" s="4">
        <v>71</v>
      </c>
      <c r="Y440" s="4">
        <v>1</v>
      </c>
      <c r="Z440" s="4">
        <v>5</v>
      </c>
      <c r="AA440" s="4">
        <v>784</v>
      </c>
    </row>
    <row r="441" spans="1:27" x14ac:dyDescent="0.2">
      <c r="A441" s="4">
        <v>173</v>
      </c>
      <c r="B441" s="4" t="s">
        <v>2682</v>
      </c>
      <c r="C441" s="4">
        <v>0</v>
      </c>
      <c r="D441" s="4" t="s">
        <v>3826</v>
      </c>
      <c r="E441" s="4" t="s">
        <v>607</v>
      </c>
      <c r="F441" s="4" t="s">
        <v>32</v>
      </c>
      <c r="G441" s="4" t="s">
        <v>33</v>
      </c>
      <c r="H441" s="4">
        <v>1</v>
      </c>
      <c r="I441" s="4" t="s">
        <v>34</v>
      </c>
      <c r="J441" s="4" t="s">
        <v>35</v>
      </c>
      <c r="K441" s="4" t="s">
        <v>608</v>
      </c>
      <c r="L441" s="4" t="s">
        <v>4578</v>
      </c>
      <c r="M441" s="4" t="s">
        <v>581</v>
      </c>
      <c r="N441" s="4" t="s">
        <v>581</v>
      </c>
      <c r="O441" s="4" t="s">
        <v>603</v>
      </c>
      <c r="P441" s="4" t="s">
        <v>4741</v>
      </c>
      <c r="Q441" s="4" t="s">
        <v>602</v>
      </c>
      <c r="R441" s="4" t="s">
        <v>583</v>
      </c>
      <c r="S441" s="4" t="s">
        <v>603</v>
      </c>
      <c r="T441" s="4">
        <v>1</v>
      </c>
      <c r="U441" s="4" t="s">
        <v>41</v>
      </c>
      <c r="V441" s="4" t="s">
        <v>78</v>
      </c>
      <c r="W441" s="4" t="s">
        <v>78</v>
      </c>
      <c r="X441" s="4">
        <v>1218</v>
      </c>
      <c r="Y441" s="4">
        <v>19</v>
      </c>
      <c r="Z441" s="4">
        <v>39</v>
      </c>
      <c r="AA441" s="4">
        <v>173</v>
      </c>
    </row>
    <row r="442" spans="1:27" x14ac:dyDescent="0.2">
      <c r="A442" s="4">
        <v>175</v>
      </c>
      <c r="B442" s="4" t="s">
        <v>2684</v>
      </c>
      <c r="C442" s="4">
        <v>0</v>
      </c>
      <c r="D442" s="4" t="s">
        <v>3827</v>
      </c>
      <c r="E442" s="4" t="s">
        <v>611</v>
      </c>
      <c r="F442" s="4" t="s">
        <v>32</v>
      </c>
      <c r="G442" s="4" t="s">
        <v>33</v>
      </c>
      <c r="H442" s="4">
        <v>2</v>
      </c>
      <c r="I442" s="4" t="s">
        <v>47</v>
      </c>
      <c r="J442" s="4" t="s">
        <v>48</v>
      </c>
      <c r="K442" s="4" t="s">
        <v>612</v>
      </c>
      <c r="L442" s="4" t="s">
        <v>4578</v>
      </c>
      <c r="M442" s="4" t="s">
        <v>581</v>
      </c>
      <c r="N442" s="4" t="s">
        <v>581</v>
      </c>
      <c r="O442" s="4" t="s">
        <v>603</v>
      </c>
      <c r="P442" s="4" t="s">
        <v>4741</v>
      </c>
      <c r="Q442" s="4" t="s">
        <v>602</v>
      </c>
      <c r="R442" s="4" t="s">
        <v>583</v>
      </c>
      <c r="S442" s="4" t="s">
        <v>603</v>
      </c>
      <c r="T442" s="4">
        <v>1</v>
      </c>
      <c r="U442" s="4" t="s">
        <v>41</v>
      </c>
      <c r="V442" s="4" t="s">
        <v>78</v>
      </c>
      <c r="W442" s="4" t="s">
        <v>78</v>
      </c>
      <c r="X442" s="4">
        <v>560</v>
      </c>
      <c r="Y442" s="4">
        <v>7</v>
      </c>
      <c r="Z442" s="4">
        <v>17</v>
      </c>
      <c r="AA442" s="4">
        <v>175</v>
      </c>
    </row>
    <row r="443" spans="1:27" x14ac:dyDescent="0.2">
      <c r="A443" s="4">
        <v>443</v>
      </c>
      <c r="B443" s="4" t="s">
        <v>2952</v>
      </c>
      <c r="C443" s="4">
        <v>0</v>
      </c>
      <c r="D443" s="4" t="s">
        <v>3828</v>
      </c>
      <c r="E443" s="4" t="s">
        <v>1365</v>
      </c>
      <c r="F443" s="4" t="s">
        <v>32</v>
      </c>
      <c r="G443" s="4" t="s">
        <v>33</v>
      </c>
      <c r="H443" s="4">
        <v>1</v>
      </c>
      <c r="I443" s="4" t="s">
        <v>34</v>
      </c>
      <c r="J443" s="4" t="s">
        <v>35</v>
      </c>
      <c r="K443" s="4" t="s">
        <v>1366</v>
      </c>
      <c r="L443" s="4" t="s">
        <v>4579</v>
      </c>
      <c r="M443" s="4" t="s">
        <v>1105</v>
      </c>
      <c r="N443" s="4" t="s">
        <v>1105</v>
      </c>
      <c r="O443" s="4" t="s">
        <v>1364</v>
      </c>
      <c r="P443" s="4" t="s">
        <v>4807</v>
      </c>
      <c r="Q443" s="4" t="s">
        <v>1350</v>
      </c>
      <c r="R443" s="4" t="s">
        <v>1225</v>
      </c>
      <c r="S443" s="4" t="s">
        <v>1364</v>
      </c>
      <c r="T443" s="4">
        <v>1</v>
      </c>
      <c r="U443" s="4" t="s">
        <v>41</v>
      </c>
      <c r="V443" s="4" t="s">
        <v>78</v>
      </c>
      <c r="W443" s="4" t="s">
        <v>78</v>
      </c>
      <c r="X443" s="4">
        <v>650</v>
      </c>
      <c r="Y443" s="4">
        <v>16</v>
      </c>
      <c r="Z443" s="4">
        <v>23</v>
      </c>
      <c r="AA443" s="4">
        <v>443</v>
      </c>
    </row>
    <row r="444" spans="1:27" x14ac:dyDescent="0.2">
      <c r="A444" s="4">
        <v>480</v>
      </c>
      <c r="B444" s="4" t="s">
        <v>2989</v>
      </c>
      <c r="C444" s="4">
        <v>0</v>
      </c>
      <c r="D444" s="4" t="s">
        <v>3829</v>
      </c>
      <c r="E444" s="4" t="s">
        <v>1462</v>
      </c>
      <c r="F444" s="4" t="s">
        <v>32</v>
      </c>
      <c r="G444" s="4" t="s">
        <v>33</v>
      </c>
      <c r="H444" s="4">
        <v>1</v>
      </c>
      <c r="I444" s="4" t="s">
        <v>34</v>
      </c>
      <c r="J444" s="4" t="s">
        <v>35</v>
      </c>
      <c r="K444" s="4" t="s">
        <v>1463</v>
      </c>
      <c r="L444" s="4" t="s">
        <v>4361</v>
      </c>
      <c r="M444" s="4" t="s">
        <v>1105</v>
      </c>
      <c r="N444" s="4" t="s">
        <v>1105</v>
      </c>
      <c r="O444" s="4" t="s">
        <v>1328</v>
      </c>
      <c r="P444" s="4" t="s">
        <v>4610</v>
      </c>
      <c r="Q444" s="4" t="s">
        <v>1329</v>
      </c>
      <c r="R444" s="4" t="s">
        <v>1225</v>
      </c>
      <c r="S444" s="4" t="s">
        <v>1328</v>
      </c>
      <c r="T444" s="4">
        <v>1</v>
      </c>
      <c r="U444" s="4" t="s">
        <v>41</v>
      </c>
      <c r="V444" s="4" t="s">
        <v>78</v>
      </c>
      <c r="W444" s="4" t="s">
        <v>78</v>
      </c>
      <c r="X444" s="4">
        <v>816</v>
      </c>
      <c r="Y444" s="4">
        <v>2</v>
      </c>
      <c r="Z444" s="4">
        <v>25</v>
      </c>
      <c r="AA444" s="4">
        <v>480</v>
      </c>
    </row>
    <row r="445" spans="1:27" x14ac:dyDescent="0.2">
      <c r="A445" s="4">
        <v>874</v>
      </c>
      <c r="B445" s="4" t="s">
        <v>3383</v>
      </c>
      <c r="C445" s="4">
        <v>0</v>
      </c>
      <c r="D445" s="4" t="s">
        <v>3830</v>
      </c>
      <c r="E445" s="4" t="s">
        <v>2480</v>
      </c>
      <c r="F445" s="4" t="s">
        <v>32</v>
      </c>
      <c r="G445" s="4" t="s">
        <v>33</v>
      </c>
      <c r="H445" s="4">
        <v>1</v>
      </c>
      <c r="I445" s="4" t="s">
        <v>34</v>
      </c>
      <c r="J445" s="4" t="s">
        <v>35</v>
      </c>
      <c r="K445" s="4" t="s">
        <v>2481</v>
      </c>
      <c r="L445" s="4" t="s">
        <v>4580</v>
      </c>
      <c r="M445" s="4" t="s">
        <v>1491</v>
      </c>
      <c r="N445" s="4" t="s">
        <v>2482</v>
      </c>
      <c r="O445" s="4" t="s">
        <v>2483</v>
      </c>
      <c r="P445" s="4" t="s">
        <v>4899</v>
      </c>
      <c r="Q445" s="4" t="s">
        <v>2484</v>
      </c>
      <c r="R445" s="4" t="s">
        <v>2476</v>
      </c>
      <c r="S445" s="4" t="s">
        <v>2485</v>
      </c>
      <c r="T445" s="4">
        <v>2</v>
      </c>
      <c r="U445" s="4" t="s">
        <v>77</v>
      </c>
      <c r="V445" s="4" t="s">
        <v>78</v>
      </c>
      <c r="W445" s="4" t="s">
        <v>78</v>
      </c>
      <c r="X445" s="4">
        <v>92</v>
      </c>
      <c r="Y445" s="4">
        <v>0</v>
      </c>
      <c r="Z445" s="4">
        <v>5</v>
      </c>
      <c r="AA445" s="4">
        <v>874</v>
      </c>
    </row>
    <row r="446" spans="1:27" x14ac:dyDescent="0.2">
      <c r="A446" s="4">
        <v>304</v>
      </c>
      <c r="B446" s="4" t="s">
        <v>2813</v>
      </c>
      <c r="C446" s="4">
        <v>0</v>
      </c>
      <c r="D446" s="4" t="s">
        <v>3831</v>
      </c>
      <c r="E446" s="4" t="s">
        <v>995</v>
      </c>
      <c r="F446" s="4" t="s">
        <v>32</v>
      </c>
      <c r="G446" s="4" t="s">
        <v>33</v>
      </c>
      <c r="H446" s="4">
        <v>1</v>
      </c>
      <c r="I446" s="4" t="s">
        <v>34</v>
      </c>
      <c r="J446" s="4" t="s">
        <v>35</v>
      </c>
      <c r="K446" s="4" t="s">
        <v>996</v>
      </c>
      <c r="L446" s="4" t="s">
        <v>4581</v>
      </c>
      <c r="M446" s="4" t="s">
        <v>902</v>
      </c>
      <c r="N446" s="4" t="s">
        <v>913</v>
      </c>
      <c r="O446" s="4" t="s">
        <v>997</v>
      </c>
      <c r="P446" s="4" t="s">
        <v>4846</v>
      </c>
      <c r="Q446" s="4" t="s">
        <v>998</v>
      </c>
      <c r="R446" s="4" t="s">
        <v>906</v>
      </c>
      <c r="S446" s="4" t="s">
        <v>997</v>
      </c>
      <c r="T446" s="4">
        <v>1</v>
      </c>
      <c r="U446" s="4" t="s">
        <v>41</v>
      </c>
      <c r="V446" s="4">
        <v>1</v>
      </c>
      <c r="W446" s="4">
        <v>2017</v>
      </c>
      <c r="X446" s="4">
        <v>103</v>
      </c>
      <c r="Y446" s="4">
        <v>5</v>
      </c>
      <c r="Z446" s="4">
        <v>5</v>
      </c>
      <c r="AA446" s="4">
        <v>304</v>
      </c>
    </row>
    <row r="447" spans="1:27" x14ac:dyDescent="0.2">
      <c r="A447" s="4">
        <v>288</v>
      </c>
      <c r="B447" s="4" t="s">
        <v>2797</v>
      </c>
      <c r="C447" s="4">
        <v>0</v>
      </c>
      <c r="D447" s="4" t="s">
        <v>3832</v>
      </c>
      <c r="E447" s="4" t="s">
        <v>947</v>
      </c>
      <c r="F447" s="4" t="s">
        <v>32</v>
      </c>
      <c r="G447" s="4" t="s">
        <v>33</v>
      </c>
      <c r="H447" s="4">
        <v>2</v>
      </c>
      <c r="I447" s="4" t="s">
        <v>47</v>
      </c>
      <c r="J447" s="4" t="s">
        <v>48</v>
      </c>
      <c r="K447" s="4" t="s">
        <v>948</v>
      </c>
      <c r="L447" s="4" t="s">
        <v>4396</v>
      </c>
      <c r="M447" s="4" t="s">
        <v>902</v>
      </c>
      <c r="N447" s="4" t="s">
        <v>913</v>
      </c>
      <c r="O447" s="4" t="s">
        <v>928</v>
      </c>
      <c r="P447" s="4" t="s">
        <v>4844</v>
      </c>
      <c r="Q447" s="4" t="s">
        <v>915</v>
      </c>
      <c r="R447" s="4" t="s">
        <v>906</v>
      </c>
      <c r="S447" s="4" t="s">
        <v>928</v>
      </c>
      <c r="T447" s="4">
        <v>1</v>
      </c>
      <c r="U447" s="4" t="s">
        <v>41</v>
      </c>
      <c r="V447" s="4">
        <v>1</v>
      </c>
      <c r="W447" s="4">
        <v>2015</v>
      </c>
      <c r="X447" s="4">
        <v>703</v>
      </c>
      <c r="Y447" s="4">
        <v>12</v>
      </c>
      <c r="Z447" s="4">
        <v>20</v>
      </c>
      <c r="AA447" s="4">
        <v>288</v>
      </c>
    </row>
    <row r="448" spans="1:27" x14ac:dyDescent="0.2">
      <c r="A448" s="4">
        <v>52</v>
      </c>
      <c r="B448" s="4" t="s">
        <v>2561</v>
      </c>
      <c r="C448" s="4">
        <v>0</v>
      </c>
      <c r="D448" s="4" t="s">
        <v>3833</v>
      </c>
      <c r="E448" s="4" t="s">
        <v>211</v>
      </c>
      <c r="F448" s="4" t="s">
        <v>32</v>
      </c>
      <c r="G448" s="4" t="s">
        <v>33</v>
      </c>
      <c r="H448" s="4">
        <v>1</v>
      </c>
      <c r="I448" s="4" t="s">
        <v>34</v>
      </c>
      <c r="J448" s="4" t="s">
        <v>35</v>
      </c>
      <c r="K448" s="4" t="s">
        <v>212</v>
      </c>
      <c r="L448" s="4" t="s">
        <v>4582</v>
      </c>
      <c r="M448" s="4" t="s">
        <v>213</v>
      </c>
      <c r="N448" s="4" t="s">
        <v>214</v>
      </c>
      <c r="O448" s="4" t="s">
        <v>214</v>
      </c>
      <c r="P448" s="4" t="s">
        <v>4900</v>
      </c>
      <c r="Q448" s="4" t="s">
        <v>215</v>
      </c>
      <c r="R448" s="4" t="s">
        <v>216</v>
      </c>
      <c r="S448" s="4" t="s">
        <v>217</v>
      </c>
      <c r="T448" s="4">
        <v>1</v>
      </c>
      <c r="U448" s="4" t="s">
        <v>41</v>
      </c>
      <c r="V448" s="4">
        <v>1</v>
      </c>
      <c r="W448" s="4">
        <v>2015</v>
      </c>
      <c r="X448" s="4">
        <v>331</v>
      </c>
      <c r="Y448" s="4">
        <v>5</v>
      </c>
      <c r="Z448" s="4">
        <v>12</v>
      </c>
      <c r="AA448" s="4">
        <v>52</v>
      </c>
    </row>
    <row r="449" spans="1:27" x14ac:dyDescent="0.2">
      <c r="A449" s="4">
        <v>130</v>
      </c>
      <c r="B449" s="4" t="s">
        <v>2639</v>
      </c>
      <c r="C449" s="4">
        <v>0</v>
      </c>
      <c r="D449" s="4" t="s">
        <v>3834</v>
      </c>
      <c r="E449" s="4" t="s">
        <v>485</v>
      </c>
      <c r="F449" s="4" t="s">
        <v>32</v>
      </c>
      <c r="G449" s="4" t="s">
        <v>33</v>
      </c>
      <c r="H449" s="4">
        <v>1</v>
      </c>
      <c r="I449" s="4" t="s">
        <v>34</v>
      </c>
      <c r="J449" s="4" t="s">
        <v>35</v>
      </c>
      <c r="K449" s="4" t="s">
        <v>486</v>
      </c>
      <c r="L449" s="4" t="s">
        <v>4583</v>
      </c>
      <c r="M449" s="4" t="s">
        <v>375</v>
      </c>
      <c r="N449" s="4" t="s">
        <v>471</v>
      </c>
      <c r="O449" s="4" t="s">
        <v>479</v>
      </c>
      <c r="P449" s="4" t="s">
        <v>4861</v>
      </c>
      <c r="Q449" s="4" t="s">
        <v>473</v>
      </c>
      <c r="R449" s="4" t="s">
        <v>379</v>
      </c>
      <c r="S449" s="4" t="s">
        <v>479</v>
      </c>
      <c r="T449" s="4">
        <v>1</v>
      </c>
      <c r="U449" s="4" t="s">
        <v>41</v>
      </c>
      <c r="V449" s="4">
        <v>1</v>
      </c>
      <c r="W449" s="4">
        <v>2015</v>
      </c>
      <c r="X449" s="4">
        <v>148</v>
      </c>
      <c r="Y449" s="4">
        <v>3</v>
      </c>
      <c r="Z449" s="4">
        <v>10</v>
      </c>
      <c r="AA449" s="4">
        <v>130</v>
      </c>
    </row>
    <row r="450" spans="1:27" x14ac:dyDescent="0.2">
      <c r="A450" s="4">
        <v>110</v>
      </c>
      <c r="B450" s="4" t="s">
        <v>2619</v>
      </c>
      <c r="C450" s="4">
        <v>0</v>
      </c>
      <c r="D450" s="4" t="s">
        <v>3835</v>
      </c>
      <c r="E450" s="4" t="s">
        <v>415</v>
      </c>
      <c r="F450" s="4" t="s">
        <v>32</v>
      </c>
      <c r="G450" s="4" t="s">
        <v>33</v>
      </c>
      <c r="H450" s="4">
        <v>1</v>
      </c>
      <c r="I450" s="4" t="s">
        <v>34</v>
      </c>
      <c r="J450" s="4" t="s">
        <v>35</v>
      </c>
      <c r="K450" s="4" t="s">
        <v>416</v>
      </c>
      <c r="L450" s="4" t="s">
        <v>4584</v>
      </c>
      <c r="M450" s="4" t="s">
        <v>375</v>
      </c>
      <c r="N450" s="4" t="s">
        <v>417</v>
      </c>
      <c r="O450" s="4" t="s">
        <v>418</v>
      </c>
      <c r="P450" s="4" t="s">
        <v>4890</v>
      </c>
      <c r="Q450" s="4" t="s">
        <v>419</v>
      </c>
      <c r="R450" s="4" t="s">
        <v>379</v>
      </c>
      <c r="S450" s="4" t="s">
        <v>420</v>
      </c>
      <c r="T450" s="4">
        <v>2</v>
      </c>
      <c r="U450" s="4" t="s">
        <v>77</v>
      </c>
      <c r="V450" s="4" t="s">
        <v>78</v>
      </c>
      <c r="W450" s="4" t="s">
        <v>78</v>
      </c>
      <c r="X450" s="4">
        <v>81</v>
      </c>
      <c r="Y450" s="4">
        <v>3</v>
      </c>
      <c r="Z450" s="4">
        <v>5</v>
      </c>
      <c r="AA450" s="4">
        <v>110</v>
      </c>
    </row>
    <row r="451" spans="1:27" x14ac:dyDescent="0.2">
      <c r="A451" s="4">
        <v>114</v>
      </c>
      <c r="B451" s="4" t="s">
        <v>2623</v>
      </c>
      <c r="C451" s="4">
        <v>0</v>
      </c>
      <c r="D451" s="4" t="s">
        <v>3836</v>
      </c>
      <c r="E451" s="4" t="s">
        <v>432</v>
      </c>
      <c r="F451" s="4" t="s">
        <v>32</v>
      </c>
      <c r="G451" s="4" t="s">
        <v>33</v>
      </c>
      <c r="H451" s="4">
        <v>1</v>
      </c>
      <c r="I451" s="4" t="s">
        <v>34</v>
      </c>
      <c r="J451" s="4" t="s">
        <v>35</v>
      </c>
      <c r="K451" s="4" t="s">
        <v>433</v>
      </c>
      <c r="L451" s="4" t="s">
        <v>4585</v>
      </c>
      <c r="M451" s="4" t="s">
        <v>375</v>
      </c>
      <c r="N451" s="4" t="s">
        <v>426</v>
      </c>
      <c r="O451" s="4" t="s">
        <v>434</v>
      </c>
      <c r="P451" s="4" t="s">
        <v>4860</v>
      </c>
      <c r="Q451" s="4" t="s">
        <v>428</v>
      </c>
      <c r="R451" s="4" t="s">
        <v>379</v>
      </c>
      <c r="S451" s="4" t="s">
        <v>434</v>
      </c>
      <c r="T451" s="4">
        <v>1</v>
      </c>
      <c r="U451" s="4" t="s">
        <v>41</v>
      </c>
      <c r="V451" s="4">
        <v>1</v>
      </c>
      <c r="W451" s="4">
        <v>2015</v>
      </c>
      <c r="X451" s="4">
        <v>385</v>
      </c>
      <c r="Y451" s="4">
        <v>4</v>
      </c>
      <c r="Z451" s="4">
        <v>18</v>
      </c>
      <c r="AA451" s="4">
        <v>114</v>
      </c>
    </row>
    <row r="452" spans="1:27" x14ac:dyDescent="0.2">
      <c r="A452" s="4">
        <v>117</v>
      </c>
      <c r="B452" s="4" t="s">
        <v>2626</v>
      </c>
      <c r="C452" s="4">
        <v>0</v>
      </c>
      <c r="D452" s="4" t="s">
        <v>3837</v>
      </c>
      <c r="E452" s="4" t="s">
        <v>440</v>
      </c>
      <c r="F452" s="4" t="s">
        <v>32</v>
      </c>
      <c r="G452" s="4" t="s">
        <v>33</v>
      </c>
      <c r="H452" s="4">
        <v>1</v>
      </c>
      <c r="I452" s="4" t="s">
        <v>34</v>
      </c>
      <c r="J452" s="4" t="s">
        <v>35</v>
      </c>
      <c r="K452" s="4" t="s">
        <v>441</v>
      </c>
      <c r="L452" s="4" t="s">
        <v>4586</v>
      </c>
      <c r="M452" s="4" t="s">
        <v>375</v>
      </c>
      <c r="N452" s="4" t="s">
        <v>442</v>
      </c>
      <c r="O452" s="4" t="s">
        <v>63</v>
      </c>
      <c r="P452" s="4" t="s">
        <v>4901</v>
      </c>
      <c r="Q452" s="4" t="s">
        <v>443</v>
      </c>
      <c r="R452" s="4" t="s">
        <v>379</v>
      </c>
      <c r="S452" s="4" t="s">
        <v>441</v>
      </c>
      <c r="T452" s="4">
        <v>1</v>
      </c>
      <c r="U452" s="4" t="s">
        <v>41</v>
      </c>
      <c r="V452" s="4">
        <v>1</v>
      </c>
      <c r="W452" s="4">
        <v>2016</v>
      </c>
      <c r="X452" s="4">
        <v>159</v>
      </c>
      <c r="Y452" s="4">
        <v>3</v>
      </c>
      <c r="Z452" s="4">
        <v>8</v>
      </c>
      <c r="AA452" s="4">
        <v>117</v>
      </c>
    </row>
    <row r="453" spans="1:27" x14ac:dyDescent="0.2">
      <c r="A453" s="4">
        <v>129</v>
      </c>
      <c r="B453" s="4" t="s">
        <v>2638</v>
      </c>
      <c r="C453" s="4">
        <v>0</v>
      </c>
      <c r="D453" s="4" t="s">
        <v>3838</v>
      </c>
      <c r="E453" s="4" t="s">
        <v>481</v>
      </c>
      <c r="F453" s="4" t="s">
        <v>32</v>
      </c>
      <c r="G453" s="4" t="s">
        <v>33</v>
      </c>
      <c r="H453" s="4">
        <v>1</v>
      </c>
      <c r="I453" s="4" t="s">
        <v>34</v>
      </c>
      <c r="J453" s="4" t="s">
        <v>35</v>
      </c>
      <c r="K453" s="4" t="s">
        <v>482</v>
      </c>
      <c r="L453" s="4" t="s">
        <v>4410</v>
      </c>
      <c r="M453" s="4" t="s">
        <v>375</v>
      </c>
      <c r="N453" s="4" t="s">
        <v>471</v>
      </c>
      <c r="O453" s="4" t="s">
        <v>483</v>
      </c>
      <c r="P453" s="4" t="s">
        <v>4861</v>
      </c>
      <c r="Q453" s="4" t="s">
        <v>473</v>
      </c>
      <c r="R453" s="4" t="s">
        <v>379</v>
      </c>
      <c r="S453" s="4" t="s">
        <v>484</v>
      </c>
      <c r="T453" s="4">
        <v>1</v>
      </c>
      <c r="U453" s="4" t="s">
        <v>41</v>
      </c>
      <c r="V453" s="4">
        <v>1</v>
      </c>
      <c r="W453" s="4">
        <v>2015</v>
      </c>
      <c r="X453" s="4">
        <v>115</v>
      </c>
      <c r="Y453" s="4">
        <v>2</v>
      </c>
      <c r="Z453" s="4">
        <v>8</v>
      </c>
      <c r="AA453" s="4">
        <v>129</v>
      </c>
    </row>
    <row r="454" spans="1:27" x14ac:dyDescent="0.2">
      <c r="A454" s="4">
        <v>106</v>
      </c>
      <c r="B454" s="4" t="s">
        <v>2615</v>
      </c>
      <c r="C454" s="4">
        <v>0</v>
      </c>
      <c r="D454" s="4" t="s">
        <v>3839</v>
      </c>
      <c r="E454" s="4" t="s">
        <v>404</v>
      </c>
      <c r="F454" s="4" t="s">
        <v>32</v>
      </c>
      <c r="G454" s="4" t="s">
        <v>33</v>
      </c>
      <c r="H454" s="4">
        <v>1</v>
      </c>
      <c r="I454" s="4" t="s">
        <v>34</v>
      </c>
      <c r="J454" s="4" t="s">
        <v>35</v>
      </c>
      <c r="K454" s="4" t="s">
        <v>405</v>
      </c>
      <c r="L454" s="4" t="s">
        <v>4587</v>
      </c>
      <c r="M454" s="4" t="s">
        <v>375</v>
      </c>
      <c r="N454" s="4" t="s">
        <v>376</v>
      </c>
      <c r="O454" s="4" t="s">
        <v>406</v>
      </c>
      <c r="P454" s="4" t="s">
        <v>4859</v>
      </c>
      <c r="Q454" s="4" t="s">
        <v>378</v>
      </c>
      <c r="R454" s="4" t="s">
        <v>379</v>
      </c>
      <c r="S454" s="4" t="s">
        <v>125</v>
      </c>
      <c r="T454" s="4">
        <v>1</v>
      </c>
      <c r="U454" s="4" t="s">
        <v>41</v>
      </c>
      <c r="V454" s="4" t="s">
        <v>78</v>
      </c>
      <c r="W454" s="4" t="s">
        <v>78</v>
      </c>
      <c r="X454" s="4">
        <v>685</v>
      </c>
      <c r="Y454" s="4">
        <v>5</v>
      </c>
      <c r="Z454" s="4">
        <v>24</v>
      </c>
      <c r="AA454" s="4">
        <v>106</v>
      </c>
    </row>
    <row r="455" spans="1:27" x14ac:dyDescent="0.2">
      <c r="A455" s="4">
        <v>659</v>
      </c>
      <c r="B455" s="4" t="s">
        <v>3168</v>
      </c>
      <c r="C455" s="4">
        <v>0</v>
      </c>
      <c r="D455" s="4" t="s">
        <v>3840</v>
      </c>
      <c r="E455" s="4" t="s">
        <v>1919</v>
      </c>
      <c r="F455" s="4" t="s">
        <v>32</v>
      </c>
      <c r="G455" s="4" t="s">
        <v>33</v>
      </c>
      <c r="H455" s="4">
        <v>1</v>
      </c>
      <c r="I455" s="4" t="s">
        <v>34</v>
      </c>
      <c r="J455" s="4" t="s">
        <v>35</v>
      </c>
      <c r="K455" s="4" t="s">
        <v>1920</v>
      </c>
      <c r="L455" s="4" t="s">
        <v>4371</v>
      </c>
      <c r="M455" s="4" t="s">
        <v>1841</v>
      </c>
      <c r="N455" s="4" t="s">
        <v>1841</v>
      </c>
      <c r="O455" s="4" t="s">
        <v>1910</v>
      </c>
      <c r="P455" s="4" t="s">
        <v>4836</v>
      </c>
      <c r="Q455" s="4" t="s">
        <v>1905</v>
      </c>
      <c r="R455" s="4" t="s">
        <v>1844</v>
      </c>
      <c r="S455" s="4" t="s">
        <v>1920</v>
      </c>
      <c r="T455" s="4">
        <v>1</v>
      </c>
      <c r="U455" s="4" t="s">
        <v>41</v>
      </c>
      <c r="V455" s="4">
        <v>1</v>
      </c>
      <c r="W455" s="4">
        <v>2015</v>
      </c>
      <c r="X455" s="4">
        <v>323</v>
      </c>
      <c r="Y455" s="4">
        <v>6</v>
      </c>
      <c r="Z455" s="4">
        <v>13</v>
      </c>
      <c r="AA455" s="4">
        <v>659</v>
      </c>
    </row>
    <row r="456" spans="1:27" x14ac:dyDescent="0.2">
      <c r="A456" s="4">
        <v>16</v>
      </c>
      <c r="B456" s="4" t="s">
        <v>2525</v>
      </c>
      <c r="C456" s="4">
        <v>0</v>
      </c>
      <c r="D456" s="4" t="s">
        <v>3841</v>
      </c>
      <c r="E456" s="4" t="s">
        <v>90</v>
      </c>
      <c r="F456" s="4" t="s">
        <v>32</v>
      </c>
      <c r="G456" s="4" t="s">
        <v>33</v>
      </c>
      <c r="H456" s="4">
        <v>1</v>
      </c>
      <c r="I456" s="4" t="s">
        <v>34</v>
      </c>
      <c r="J456" s="4" t="s">
        <v>35</v>
      </c>
      <c r="K456" s="4" t="s">
        <v>91</v>
      </c>
      <c r="L456" s="4" t="s">
        <v>4316</v>
      </c>
      <c r="M456" s="4" t="s">
        <v>37</v>
      </c>
      <c r="N456" s="4" t="s">
        <v>44</v>
      </c>
      <c r="O456" s="4" t="s">
        <v>85</v>
      </c>
      <c r="P456" s="4" t="s">
        <v>4812</v>
      </c>
      <c r="Q456" s="4" t="s">
        <v>86</v>
      </c>
      <c r="R456" s="4" t="s">
        <v>40</v>
      </c>
      <c r="S456" s="4" t="s">
        <v>92</v>
      </c>
      <c r="T456" s="4">
        <v>2</v>
      </c>
      <c r="U456" s="4" t="s">
        <v>77</v>
      </c>
      <c r="V456" s="4">
        <v>1</v>
      </c>
      <c r="W456" s="4"/>
      <c r="X456" s="4">
        <v>183</v>
      </c>
      <c r="Y456" s="4"/>
      <c r="Z456" s="4">
        <v>9</v>
      </c>
      <c r="AA456" s="4">
        <v>16</v>
      </c>
    </row>
    <row r="457" spans="1:27" x14ac:dyDescent="0.2">
      <c r="A457" s="4">
        <v>254</v>
      </c>
      <c r="B457" s="4" t="s">
        <v>2763</v>
      </c>
      <c r="C457" s="4">
        <v>0</v>
      </c>
      <c r="D457" s="4" t="s">
        <v>3842</v>
      </c>
      <c r="E457" s="4" t="s">
        <v>842</v>
      </c>
      <c r="F457" s="4" t="s">
        <v>32</v>
      </c>
      <c r="G457" s="4" t="s">
        <v>33</v>
      </c>
      <c r="H457" s="4">
        <v>1</v>
      </c>
      <c r="I457" s="4" t="s">
        <v>34</v>
      </c>
      <c r="J457" s="4" t="s">
        <v>35</v>
      </c>
      <c r="K457" s="4" t="s">
        <v>843</v>
      </c>
      <c r="L457" s="4" t="s">
        <v>4588</v>
      </c>
      <c r="M457" s="4" t="s">
        <v>844</v>
      </c>
      <c r="N457" s="4" t="s">
        <v>844</v>
      </c>
      <c r="O457" s="4" t="s">
        <v>845</v>
      </c>
      <c r="P457" s="4" t="s">
        <v>4825</v>
      </c>
      <c r="Q457" s="4" t="s">
        <v>846</v>
      </c>
      <c r="R457" s="4" t="s">
        <v>847</v>
      </c>
      <c r="S457" s="4" t="s">
        <v>848</v>
      </c>
      <c r="T457" s="4">
        <v>1</v>
      </c>
      <c r="U457" s="4" t="s">
        <v>41</v>
      </c>
      <c r="V457" s="4" t="s">
        <v>78</v>
      </c>
      <c r="W457" s="4" t="s">
        <v>78</v>
      </c>
      <c r="X457" s="4">
        <v>361</v>
      </c>
      <c r="Y457" s="4">
        <v>5</v>
      </c>
      <c r="Z457" s="4">
        <v>13</v>
      </c>
      <c r="AA457" s="4">
        <v>254</v>
      </c>
    </row>
    <row r="458" spans="1:27" x14ac:dyDescent="0.2">
      <c r="A458" s="4">
        <v>1</v>
      </c>
      <c r="B458" s="4" t="s">
        <v>2510</v>
      </c>
      <c r="C458" s="4">
        <v>0</v>
      </c>
      <c r="D458" s="4" t="s">
        <v>3843</v>
      </c>
      <c r="E458" s="4" t="s">
        <v>31</v>
      </c>
      <c r="F458" s="4" t="s">
        <v>32</v>
      </c>
      <c r="G458" s="4" t="s">
        <v>33</v>
      </c>
      <c r="H458" s="4">
        <v>1</v>
      </c>
      <c r="I458" s="4" t="s">
        <v>34</v>
      </c>
      <c r="J458" s="4" t="s">
        <v>35</v>
      </c>
      <c r="K458" s="4" t="s">
        <v>36</v>
      </c>
      <c r="L458" s="4" t="s">
        <v>4589</v>
      </c>
      <c r="M458" s="4" t="s">
        <v>37</v>
      </c>
      <c r="N458" s="4" t="s">
        <v>38</v>
      </c>
      <c r="O458" s="4" t="s">
        <v>38</v>
      </c>
      <c r="P458" s="4" t="s">
        <v>4879</v>
      </c>
      <c r="Q458" s="4" t="s">
        <v>39</v>
      </c>
      <c r="R458" s="4" t="s">
        <v>40</v>
      </c>
      <c r="S458" s="4" t="s">
        <v>38</v>
      </c>
      <c r="T458" s="4">
        <v>1</v>
      </c>
      <c r="U458" s="4" t="s">
        <v>41</v>
      </c>
      <c r="V458" s="4">
        <v>1</v>
      </c>
      <c r="W458" s="4">
        <v>2015</v>
      </c>
      <c r="X458" s="4">
        <v>275</v>
      </c>
      <c r="Y458" s="4">
        <v>9</v>
      </c>
      <c r="Z458" s="4">
        <v>13</v>
      </c>
      <c r="AA458" s="4">
        <v>1</v>
      </c>
    </row>
    <row r="459" spans="1:27" x14ac:dyDescent="0.2">
      <c r="A459" s="4">
        <v>88</v>
      </c>
      <c r="B459" s="4" t="s">
        <v>2597</v>
      </c>
      <c r="C459" s="4">
        <v>0</v>
      </c>
      <c r="D459" s="4" t="s">
        <v>3844</v>
      </c>
      <c r="E459" s="4" t="s">
        <v>343</v>
      </c>
      <c r="F459" s="4" t="s">
        <v>32</v>
      </c>
      <c r="G459" s="4" t="s">
        <v>33</v>
      </c>
      <c r="H459" s="4">
        <v>2</v>
      </c>
      <c r="I459" s="4" t="s">
        <v>47</v>
      </c>
      <c r="J459" s="4" t="s">
        <v>48</v>
      </c>
      <c r="K459" s="4" t="s">
        <v>344</v>
      </c>
      <c r="L459" s="4" t="s">
        <v>4590</v>
      </c>
      <c r="M459" s="4" t="s">
        <v>236</v>
      </c>
      <c r="N459" s="4" t="s">
        <v>337</v>
      </c>
      <c r="O459" s="4" t="s">
        <v>345</v>
      </c>
      <c r="P459" s="4" t="s">
        <v>4870</v>
      </c>
      <c r="Q459" s="4" t="s">
        <v>339</v>
      </c>
      <c r="R459" s="4" t="s">
        <v>240</v>
      </c>
      <c r="S459" s="4" t="s">
        <v>345</v>
      </c>
      <c r="T459" s="4">
        <v>1</v>
      </c>
      <c r="U459" s="4" t="s">
        <v>41</v>
      </c>
      <c r="V459" s="4">
        <v>1</v>
      </c>
      <c r="W459" s="4">
        <v>2015</v>
      </c>
      <c r="X459" s="4">
        <v>257</v>
      </c>
      <c r="Y459" s="4">
        <v>2</v>
      </c>
      <c r="Z459" s="4">
        <v>11</v>
      </c>
      <c r="AA459" s="4">
        <v>88</v>
      </c>
    </row>
    <row r="460" spans="1:27" x14ac:dyDescent="0.2">
      <c r="A460" s="4">
        <v>263</v>
      </c>
      <c r="B460" s="4" t="s">
        <v>2772</v>
      </c>
      <c r="C460" s="4">
        <v>0</v>
      </c>
      <c r="D460" s="4" t="s">
        <v>3845</v>
      </c>
      <c r="E460" s="4" t="s">
        <v>319</v>
      </c>
      <c r="F460" s="4" t="s">
        <v>32</v>
      </c>
      <c r="G460" s="4" t="s">
        <v>33</v>
      </c>
      <c r="H460" s="4">
        <v>1</v>
      </c>
      <c r="I460" s="4" t="s">
        <v>34</v>
      </c>
      <c r="J460" s="4" t="s">
        <v>35</v>
      </c>
      <c r="K460" s="4" t="s">
        <v>219</v>
      </c>
      <c r="L460" s="4" t="s">
        <v>4591</v>
      </c>
      <c r="M460" s="4" t="s">
        <v>866</v>
      </c>
      <c r="N460" s="4" t="s">
        <v>872</v>
      </c>
      <c r="O460" s="4" t="s">
        <v>873</v>
      </c>
      <c r="P460" s="4" t="s">
        <v>4821</v>
      </c>
      <c r="Q460" s="4" t="s">
        <v>874</v>
      </c>
      <c r="R460" s="4" t="s">
        <v>868</v>
      </c>
      <c r="S460" s="4" t="s">
        <v>219</v>
      </c>
      <c r="T460" s="4">
        <v>1</v>
      </c>
      <c r="U460" s="4" t="s">
        <v>41</v>
      </c>
      <c r="V460" s="4">
        <v>1</v>
      </c>
      <c r="W460" s="4">
        <v>2016</v>
      </c>
      <c r="X460" s="4">
        <v>334</v>
      </c>
      <c r="Y460" s="4">
        <v>8</v>
      </c>
      <c r="Z460" s="4">
        <v>12</v>
      </c>
      <c r="AA460" s="4">
        <v>263</v>
      </c>
    </row>
    <row r="461" spans="1:27" x14ac:dyDescent="0.2">
      <c r="A461" s="4">
        <v>507</v>
      </c>
      <c r="B461" s="4" t="s">
        <v>3016</v>
      </c>
      <c r="C461" s="4">
        <v>0</v>
      </c>
      <c r="D461" s="4" t="s">
        <v>3846</v>
      </c>
      <c r="E461" s="4" t="s">
        <v>1538</v>
      </c>
      <c r="F461" s="4" t="s">
        <v>32</v>
      </c>
      <c r="G461" s="4" t="s">
        <v>33</v>
      </c>
      <c r="H461" s="4">
        <v>2</v>
      </c>
      <c r="I461" s="4" t="s">
        <v>47</v>
      </c>
      <c r="J461" s="4" t="s">
        <v>48</v>
      </c>
      <c r="K461" s="4" t="s">
        <v>1539</v>
      </c>
      <c r="L461" s="4" t="s">
        <v>4336</v>
      </c>
      <c r="M461" s="4" t="s">
        <v>1490</v>
      </c>
      <c r="N461" s="4" t="s">
        <v>1502</v>
      </c>
      <c r="O461" s="4" t="s">
        <v>406</v>
      </c>
      <c r="P461" s="4" t="s">
        <v>4826</v>
      </c>
      <c r="Q461" s="4" t="s">
        <v>1503</v>
      </c>
      <c r="R461" s="4" t="s">
        <v>1494</v>
      </c>
      <c r="S461" s="4" t="s">
        <v>1538</v>
      </c>
      <c r="T461" s="4">
        <v>1</v>
      </c>
      <c r="U461" s="4" t="s">
        <v>41</v>
      </c>
      <c r="V461" s="4" t="s">
        <v>78</v>
      </c>
      <c r="W461" s="4" t="s">
        <v>78</v>
      </c>
      <c r="X461" s="4">
        <v>156</v>
      </c>
      <c r="Y461" s="4">
        <v>1</v>
      </c>
      <c r="Z461" s="4">
        <v>5</v>
      </c>
      <c r="AA461" s="4">
        <v>507</v>
      </c>
    </row>
    <row r="462" spans="1:27" x14ac:dyDescent="0.2">
      <c r="A462" s="4">
        <v>508</v>
      </c>
      <c r="B462" s="4" t="s">
        <v>3017</v>
      </c>
      <c r="C462" s="4">
        <v>0</v>
      </c>
      <c r="D462" s="4" t="s">
        <v>3847</v>
      </c>
      <c r="E462" s="4" t="s">
        <v>555</v>
      </c>
      <c r="F462" s="4" t="s">
        <v>32</v>
      </c>
      <c r="G462" s="4" t="s">
        <v>33</v>
      </c>
      <c r="H462" s="4">
        <v>1</v>
      </c>
      <c r="I462" s="4" t="s">
        <v>34</v>
      </c>
      <c r="J462" s="4" t="s">
        <v>35</v>
      </c>
      <c r="K462" s="4" t="s">
        <v>1540</v>
      </c>
      <c r="L462" s="4" t="s">
        <v>4592</v>
      </c>
      <c r="M462" s="4" t="s">
        <v>1490</v>
      </c>
      <c r="N462" s="4" t="s">
        <v>1497</v>
      </c>
      <c r="O462" s="4" t="s">
        <v>555</v>
      </c>
      <c r="P462" s="4" t="s">
        <v>4813</v>
      </c>
      <c r="Q462" s="4" t="s">
        <v>1499</v>
      </c>
      <c r="R462" s="4" t="s">
        <v>1494</v>
      </c>
      <c r="S462" s="4" t="s">
        <v>555</v>
      </c>
      <c r="T462" s="4">
        <v>1</v>
      </c>
      <c r="U462" s="4" t="s">
        <v>41</v>
      </c>
      <c r="V462" s="4" t="s">
        <v>78</v>
      </c>
      <c r="W462" s="4" t="s">
        <v>78</v>
      </c>
      <c r="X462" s="4">
        <v>158</v>
      </c>
      <c r="Y462" s="4">
        <v>2</v>
      </c>
      <c r="Z462" s="4">
        <v>10</v>
      </c>
      <c r="AA462" s="4">
        <v>508</v>
      </c>
    </row>
    <row r="463" spans="1:27" x14ac:dyDescent="0.2">
      <c r="A463" s="4">
        <v>551</v>
      </c>
      <c r="B463" s="4" t="s">
        <v>3060</v>
      </c>
      <c r="C463" s="4">
        <v>0</v>
      </c>
      <c r="D463" s="4" t="s">
        <v>3848</v>
      </c>
      <c r="E463" s="4" t="s">
        <v>1652</v>
      </c>
      <c r="F463" s="4" t="s">
        <v>32</v>
      </c>
      <c r="G463" s="4" t="s">
        <v>33</v>
      </c>
      <c r="H463" s="4">
        <v>1</v>
      </c>
      <c r="I463" s="4" t="s">
        <v>34</v>
      </c>
      <c r="J463" s="4" t="s">
        <v>35</v>
      </c>
      <c r="K463" s="4" t="s">
        <v>1653</v>
      </c>
      <c r="L463" s="4" t="s">
        <v>4338</v>
      </c>
      <c r="M463" s="4" t="s">
        <v>1490</v>
      </c>
      <c r="N463" s="4" t="s">
        <v>1502</v>
      </c>
      <c r="O463" s="4" t="s">
        <v>1517</v>
      </c>
      <c r="P463" s="4" t="s">
        <v>4826</v>
      </c>
      <c r="Q463" s="4" t="s">
        <v>1503</v>
      </c>
      <c r="R463" s="4" t="s">
        <v>1494</v>
      </c>
      <c r="S463" s="4" t="s">
        <v>1517</v>
      </c>
      <c r="T463" s="4">
        <v>1</v>
      </c>
      <c r="U463" s="4" t="s">
        <v>41</v>
      </c>
      <c r="V463" s="4" t="s">
        <v>78</v>
      </c>
      <c r="W463" s="4" t="s">
        <v>78</v>
      </c>
      <c r="X463" s="4">
        <v>802</v>
      </c>
      <c r="Y463" s="4">
        <v>6</v>
      </c>
      <c r="Z463" s="4">
        <v>27</v>
      </c>
      <c r="AA463" s="4">
        <v>551</v>
      </c>
    </row>
    <row r="464" spans="1:27" x14ac:dyDescent="0.2">
      <c r="A464" s="4">
        <v>509</v>
      </c>
      <c r="B464" s="4" t="s">
        <v>3018</v>
      </c>
      <c r="C464" s="4">
        <v>0</v>
      </c>
      <c r="D464" s="4" t="s">
        <v>3849</v>
      </c>
      <c r="E464" s="4" t="s">
        <v>1541</v>
      </c>
      <c r="F464" s="4" t="s">
        <v>32</v>
      </c>
      <c r="G464" s="4" t="s">
        <v>33</v>
      </c>
      <c r="H464" s="4">
        <v>1</v>
      </c>
      <c r="I464" s="4" t="s">
        <v>34</v>
      </c>
      <c r="J464" s="4" t="s">
        <v>35</v>
      </c>
      <c r="K464" s="4" t="s">
        <v>1519</v>
      </c>
      <c r="L464" s="4" t="s">
        <v>4593</v>
      </c>
      <c r="M464" s="4" t="s">
        <v>1490</v>
      </c>
      <c r="N464" s="4" t="s">
        <v>1512</v>
      </c>
      <c r="O464" s="4" t="s">
        <v>1542</v>
      </c>
      <c r="P464" s="4" t="s">
        <v>4785</v>
      </c>
      <c r="Q464" s="4" t="s">
        <v>1514</v>
      </c>
      <c r="R464" s="4" t="s">
        <v>1494</v>
      </c>
      <c r="S464" s="4" t="s">
        <v>1414</v>
      </c>
      <c r="T464" s="4">
        <v>1</v>
      </c>
      <c r="U464" s="4" t="s">
        <v>41</v>
      </c>
      <c r="V464" s="4" t="s">
        <v>78</v>
      </c>
      <c r="W464" s="4" t="s">
        <v>78</v>
      </c>
      <c r="X464" s="4">
        <v>158</v>
      </c>
      <c r="Y464" s="4">
        <v>1</v>
      </c>
      <c r="Z464" s="4">
        <v>6</v>
      </c>
      <c r="AA464" s="4">
        <v>509</v>
      </c>
    </row>
    <row r="465" spans="1:27" x14ac:dyDescent="0.2">
      <c r="A465" s="4">
        <v>510</v>
      </c>
      <c r="B465" s="4" t="s">
        <v>3019</v>
      </c>
      <c r="C465" s="4">
        <v>0</v>
      </c>
      <c r="D465" s="4" t="s">
        <v>3850</v>
      </c>
      <c r="E465" s="4" t="s">
        <v>1543</v>
      </c>
      <c r="F465" s="4" t="s">
        <v>32</v>
      </c>
      <c r="G465" s="4" t="s">
        <v>33</v>
      </c>
      <c r="H465" s="4">
        <v>1</v>
      </c>
      <c r="I465" s="4" t="s">
        <v>34</v>
      </c>
      <c r="J465" s="4" t="s">
        <v>35</v>
      </c>
      <c r="K465" s="4" t="s">
        <v>1544</v>
      </c>
      <c r="L465" s="4" t="s">
        <v>4594</v>
      </c>
      <c r="M465" s="4" t="s">
        <v>1490</v>
      </c>
      <c r="N465" s="4" t="s">
        <v>1545</v>
      </c>
      <c r="O465" s="4" t="s">
        <v>1546</v>
      </c>
      <c r="P465" s="4" t="s">
        <v>4902</v>
      </c>
      <c r="Q465" s="4" t="s">
        <v>1547</v>
      </c>
      <c r="R465" s="4" t="s">
        <v>1494</v>
      </c>
      <c r="S465" s="4" t="s">
        <v>1544</v>
      </c>
      <c r="T465" s="4">
        <v>1</v>
      </c>
      <c r="U465" s="4" t="s">
        <v>41</v>
      </c>
      <c r="V465" s="4" t="s">
        <v>78</v>
      </c>
      <c r="W465" s="4" t="s">
        <v>78</v>
      </c>
      <c r="X465" s="4">
        <v>112</v>
      </c>
      <c r="Y465" s="4">
        <v>1</v>
      </c>
      <c r="Z465" s="4">
        <v>5</v>
      </c>
      <c r="AA465" s="4">
        <v>510</v>
      </c>
    </row>
    <row r="466" spans="1:27" x14ac:dyDescent="0.2">
      <c r="A466" s="4">
        <v>596</v>
      </c>
      <c r="B466" s="4" t="s">
        <v>3105</v>
      </c>
      <c r="C466" s="4">
        <v>0</v>
      </c>
      <c r="D466" s="4" t="s">
        <v>3851</v>
      </c>
      <c r="E466" s="4" t="s">
        <v>1750</v>
      </c>
      <c r="F466" s="4" t="s">
        <v>32</v>
      </c>
      <c r="G466" s="4" t="s">
        <v>33</v>
      </c>
      <c r="H466" s="4">
        <v>1</v>
      </c>
      <c r="I466" s="4" t="s">
        <v>34</v>
      </c>
      <c r="J466" s="4" t="s">
        <v>35</v>
      </c>
      <c r="K466" s="4" t="s">
        <v>1594</v>
      </c>
      <c r="L466" s="4" t="s">
        <v>4595</v>
      </c>
      <c r="M466" s="4" t="s">
        <v>1490</v>
      </c>
      <c r="N466" s="4" t="s">
        <v>1491</v>
      </c>
      <c r="O466" s="4" t="s">
        <v>1678</v>
      </c>
      <c r="P466" s="4" t="s">
        <v>4794</v>
      </c>
      <c r="Q466" s="4" t="s">
        <v>1493</v>
      </c>
      <c r="R466" s="4" t="s">
        <v>1494</v>
      </c>
      <c r="S466" s="4" t="s">
        <v>1751</v>
      </c>
      <c r="T466" s="4">
        <v>1</v>
      </c>
      <c r="U466" s="4" t="s">
        <v>41</v>
      </c>
      <c r="V466" s="4" t="s">
        <v>78</v>
      </c>
      <c r="W466" s="4" t="s">
        <v>78</v>
      </c>
      <c r="X466" s="4">
        <v>78</v>
      </c>
      <c r="Y466" s="4">
        <v>1</v>
      </c>
      <c r="Z466" s="4">
        <v>5</v>
      </c>
      <c r="AA466" s="4">
        <v>596</v>
      </c>
    </row>
    <row r="467" spans="1:27" x14ac:dyDescent="0.2">
      <c r="A467" s="4">
        <v>369</v>
      </c>
      <c r="B467" s="4" t="s">
        <v>2878</v>
      </c>
      <c r="C467" s="4">
        <v>0</v>
      </c>
      <c r="D467" s="4" t="s">
        <v>3852</v>
      </c>
      <c r="E467" s="4" t="s">
        <v>1194</v>
      </c>
      <c r="F467" s="4" t="s">
        <v>32</v>
      </c>
      <c r="G467" s="4" t="s">
        <v>33</v>
      </c>
      <c r="H467" s="4">
        <v>2</v>
      </c>
      <c r="I467" s="4" t="s">
        <v>47</v>
      </c>
      <c r="J467" s="4" t="s">
        <v>48</v>
      </c>
      <c r="K467" s="4" t="s">
        <v>1195</v>
      </c>
      <c r="L467" s="4" t="s">
        <v>4303</v>
      </c>
      <c r="M467" s="4" t="s">
        <v>1105</v>
      </c>
      <c r="N467" s="4" t="s">
        <v>1196</v>
      </c>
      <c r="O467" s="4" t="s">
        <v>1197</v>
      </c>
      <c r="P467" s="4" t="s">
        <v>4804</v>
      </c>
      <c r="Q467" s="4" t="s">
        <v>1198</v>
      </c>
      <c r="R467" s="4" t="s">
        <v>1109</v>
      </c>
      <c r="S467" s="4" t="s">
        <v>1197</v>
      </c>
      <c r="T467" s="4">
        <v>1</v>
      </c>
      <c r="U467" s="4" t="s">
        <v>41</v>
      </c>
      <c r="V467" s="4" t="s">
        <v>78</v>
      </c>
      <c r="W467" s="4" t="s">
        <v>78</v>
      </c>
      <c r="X467" s="4">
        <v>145</v>
      </c>
      <c r="Y467" s="4">
        <v>6</v>
      </c>
      <c r="Z467" s="4">
        <v>9</v>
      </c>
      <c r="AA467" s="4">
        <v>369</v>
      </c>
    </row>
    <row r="468" spans="1:27" x14ac:dyDescent="0.2">
      <c r="A468" s="4">
        <v>373</v>
      </c>
      <c r="B468" s="4" t="s">
        <v>2882</v>
      </c>
      <c r="C468" s="4">
        <v>0</v>
      </c>
      <c r="D468" s="4" t="s">
        <v>3853</v>
      </c>
      <c r="E468" s="4" t="s">
        <v>406</v>
      </c>
      <c r="F468" s="4" t="s">
        <v>32</v>
      </c>
      <c r="G468" s="4" t="s">
        <v>33</v>
      </c>
      <c r="H468" s="4">
        <v>2</v>
      </c>
      <c r="I468" s="4" t="s">
        <v>47</v>
      </c>
      <c r="J468" s="4" t="s">
        <v>48</v>
      </c>
      <c r="K468" s="4" t="s">
        <v>1206</v>
      </c>
      <c r="L468" s="4" t="s">
        <v>4596</v>
      </c>
      <c r="M468" s="4" t="s">
        <v>1105</v>
      </c>
      <c r="N468" s="4" t="s">
        <v>1196</v>
      </c>
      <c r="O468" s="4" t="s">
        <v>1207</v>
      </c>
      <c r="P468" s="4" t="s">
        <v>4804</v>
      </c>
      <c r="Q468" s="4" t="s">
        <v>1198</v>
      </c>
      <c r="R468" s="4" t="s">
        <v>1109</v>
      </c>
      <c r="S468" s="4" t="s">
        <v>1207</v>
      </c>
      <c r="T468" s="4">
        <v>1</v>
      </c>
      <c r="U468" s="4" t="s">
        <v>41</v>
      </c>
      <c r="V468" s="4" t="s">
        <v>78</v>
      </c>
      <c r="W468" s="4" t="s">
        <v>78</v>
      </c>
      <c r="X468" s="4">
        <v>205</v>
      </c>
      <c r="Y468" s="4">
        <v>7</v>
      </c>
      <c r="Z468" s="4">
        <v>10</v>
      </c>
      <c r="AA468" s="4">
        <v>373</v>
      </c>
    </row>
    <row r="469" spans="1:27" x14ac:dyDescent="0.2">
      <c r="A469" s="4">
        <v>250</v>
      </c>
      <c r="B469" s="4" t="s">
        <v>2759</v>
      </c>
      <c r="C469" s="4">
        <v>0</v>
      </c>
      <c r="D469" s="4" t="s">
        <v>3854</v>
      </c>
      <c r="E469" s="4" t="s">
        <v>833</v>
      </c>
      <c r="F469" s="4" t="s">
        <v>32</v>
      </c>
      <c r="G469" s="4" t="s">
        <v>33</v>
      </c>
      <c r="H469" s="4">
        <v>1</v>
      </c>
      <c r="I469" s="4" t="s">
        <v>34</v>
      </c>
      <c r="J469" s="4" t="s">
        <v>35</v>
      </c>
      <c r="K469" s="4" t="s">
        <v>834</v>
      </c>
      <c r="L469" s="4" t="s">
        <v>4597</v>
      </c>
      <c r="M469" s="4" t="s">
        <v>757</v>
      </c>
      <c r="N469" s="4" t="s">
        <v>762</v>
      </c>
      <c r="O469" s="4" t="s">
        <v>835</v>
      </c>
      <c r="P469" s="4" t="s">
        <v>4903</v>
      </c>
      <c r="Q469" s="4" t="s">
        <v>764</v>
      </c>
      <c r="R469" s="4" t="s">
        <v>760</v>
      </c>
      <c r="S469" s="4" t="s">
        <v>836</v>
      </c>
      <c r="T469" s="4">
        <v>1</v>
      </c>
      <c r="U469" s="4" t="s">
        <v>41</v>
      </c>
      <c r="V469" s="4">
        <v>1</v>
      </c>
      <c r="W469" s="4">
        <v>2015</v>
      </c>
      <c r="X469" s="4">
        <v>80</v>
      </c>
      <c r="Y469" s="4">
        <v>5</v>
      </c>
      <c r="Z469" s="4">
        <v>5</v>
      </c>
      <c r="AA469" s="4">
        <v>250</v>
      </c>
    </row>
    <row r="470" spans="1:27" x14ac:dyDescent="0.2">
      <c r="A470" s="4">
        <v>678</v>
      </c>
      <c r="B470" s="4" t="s">
        <v>3187</v>
      </c>
      <c r="C470" s="4">
        <v>0</v>
      </c>
      <c r="D470" s="4" t="s">
        <v>3855</v>
      </c>
      <c r="E470" s="4" t="s">
        <v>1969</v>
      </c>
      <c r="F470" s="4" t="s">
        <v>32</v>
      </c>
      <c r="G470" s="4" t="s">
        <v>33</v>
      </c>
      <c r="H470" s="4">
        <v>1</v>
      </c>
      <c r="I470" s="4" t="s">
        <v>34</v>
      </c>
      <c r="J470" s="4" t="s">
        <v>35</v>
      </c>
      <c r="K470" s="4" t="s">
        <v>1970</v>
      </c>
      <c r="L470" s="4" t="s">
        <v>4473</v>
      </c>
      <c r="M470" s="4" t="s">
        <v>1841</v>
      </c>
      <c r="N470" s="4" t="s">
        <v>1947</v>
      </c>
      <c r="O470" s="4" t="s">
        <v>620</v>
      </c>
      <c r="P470" s="4" t="s">
        <v>4834</v>
      </c>
      <c r="Q470" s="4" t="s">
        <v>1948</v>
      </c>
      <c r="R470" s="4" t="s">
        <v>1844</v>
      </c>
      <c r="S470" s="4" t="s">
        <v>620</v>
      </c>
      <c r="T470" s="4">
        <v>1</v>
      </c>
      <c r="U470" s="4" t="s">
        <v>41</v>
      </c>
      <c r="V470" s="4" t="s">
        <v>78</v>
      </c>
      <c r="W470" s="4" t="s">
        <v>78</v>
      </c>
      <c r="X470" s="4">
        <v>681</v>
      </c>
      <c r="Y470" s="4">
        <v>19</v>
      </c>
      <c r="Z470" s="4">
        <v>24</v>
      </c>
      <c r="AA470" s="4">
        <v>678</v>
      </c>
    </row>
    <row r="471" spans="1:27" x14ac:dyDescent="0.2">
      <c r="A471" s="4">
        <v>436</v>
      </c>
      <c r="B471" s="4" t="s">
        <v>2945</v>
      </c>
      <c r="C471" s="4">
        <v>0</v>
      </c>
      <c r="D471" s="4" t="s">
        <v>3856</v>
      </c>
      <c r="E471" s="4" t="s">
        <v>1347</v>
      </c>
      <c r="F471" s="4" t="s">
        <v>32</v>
      </c>
      <c r="G471" s="4" t="s">
        <v>33</v>
      </c>
      <c r="H471" s="4">
        <v>1</v>
      </c>
      <c r="I471" s="4" t="s">
        <v>34</v>
      </c>
      <c r="J471" s="4" t="s">
        <v>35</v>
      </c>
      <c r="K471" s="4" t="s">
        <v>1348</v>
      </c>
      <c r="L471" s="4" t="s">
        <v>4421</v>
      </c>
      <c r="M471" s="4" t="s">
        <v>1105</v>
      </c>
      <c r="N471" s="4" t="s">
        <v>1105</v>
      </c>
      <c r="O471" s="4" t="s">
        <v>1349</v>
      </c>
      <c r="P471" s="4" t="s">
        <v>4807</v>
      </c>
      <c r="Q471" s="4" t="s">
        <v>1350</v>
      </c>
      <c r="R471" s="4" t="s">
        <v>1225</v>
      </c>
      <c r="S471" s="4" t="s">
        <v>1351</v>
      </c>
      <c r="T471" s="4">
        <v>1</v>
      </c>
      <c r="U471" s="4" t="s">
        <v>41</v>
      </c>
      <c r="V471" s="4" t="s">
        <v>78</v>
      </c>
      <c r="W471" s="4" t="s">
        <v>78</v>
      </c>
      <c r="X471" s="4">
        <v>1692</v>
      </c>
      <c r="Y471" s="4">
        <v>26</v>
      </c>
      <c r="Z471" s="4">
        <v>50</v>
      </c>
      <c r="AA471" s="4">
        <v>436</v>
      </c>
    </row>
    <row r="472" spans="1:27" x14ac:dyDescent="0.2">
      <c r="A472" s="4">
        <v>172</v>
      </c>
      <c r="B472" s="4" t="s">
        <v>2681</v>
      </c>
      <c r="C472" s="4">
        <v>0</v>
      </c>
      <c r="D472" s="4" t="s">
        <v>3857</v>
      </c>
      <c r="E472" s="4" t="s">
        <v>606</v>
      </c>
      <c r="F472" s="4" t="s">
        <v>32</v>
      </c>
      <c r="G472" s="4" t="s">
        <v>33</v>
      </c>
      <c r="H472" s="4">
        <v>2</v>
      </c>
      <c r="I472" s="4" t="s">
        <v>47</v>
      </c>
      <c r="J472" s="4" t="s">
        <v>48</v>
      </c>
      <c r="K472" s="4" t="s">
        <v>600</v>
      </c>
      <c r="L472" s="4" t="s">
        <v>4598</v>
      </c>
      <c r="M472" s="4" t="s">
        <v>581</v>
      </c>
      <c r="N472" s="4" t="s">
        <v>581</v>
      </c>
      <c r="O472" s="4" t="s">
        <v>601</v>
      </c>
      <c r="P472" s="4" t="s">
        <v>4741</v>
      </c>
      <c r="Q472" s="4" t="s">
        <v>602</v>
      </c>
      <c r="R472" s="4" t="s">
        <v>583</v>
      </c>
      <c r="S472" s="4" t="s">
        <v>603</v>
      </c>
      <c r="T472" s="4">
        <v>1</v>
      </c>
      <c r="U472" s="4" t="s">
        <v>41</v>
      </c>
      <c r="V472" s="4" t="s">
        <v>78</v>
      </c>
      <c r="W472" s="4" t="s">
        <v>78</v>
      </c>
      <c r="X472" s="4">
        <v>702</v>
      </c>
      <c r="Y472" s="4">
        <v>6</v>
      </c>
      <c r="Z472" s="4">
        <v>21</v>
      </c>
      <c r="AA472" s="4">
        <v>172</v>
      </c>
    </row>
    <row r="473" spans="1:27" x14ac:dyDescent="0.2">
      <c r="A473" s="4">
        <v>448</v>
      </c>
      <c r="B473" s="4" t="s">
        <v>2957</v>
      </c>
      <c r="C473" s="4">
        <v>0</v>
      </c>
      <c r="D473" s="4" t="s">
        <v>3858</v>
      </c>
      <c r="E473" s="4" t="s">
        <v>1379</v>
      </c>
      <c r="F473" s="4" t="s">
        <v>32</v>
      </c>
      <c r="G473" s="4" t="s">
        <v>33</v>
      </c>
      <c r="H473" s="4">
        <v>1</v>
      </c>
      <c r="I473" s="4" t="s">
        <v>34</v>
      </c>
      <c r="J473" s="4" t="s">
        <v>35</v>
      </c>
      <c r="K473" s="4" t="s">
        <v>1380</v>
      </c>
      <c r="L473" s="4" t="s">
        <v>4599</v>
      </c>
      <c r="M473" s="4" t="s">
        <v>1105</v>
      </c>
      <c r="N473" s="4" t="s">
        <v>1105</v>
      </c>
      <c r="O473" s="4" t="s">
        <v>1381</v>
      </c>
      <c r="P473" s="4" t="s">
        <v>4351</v>
      </c>
      <c r="Q473" s="4" t="s">
        <v>1370</v>
      </c>
      <c r="R473" s="4" t="s">
        <v>1225</v>
      </c>
      <c r="S473" s="4" t="s">
        <v>1382</v>
      </c>
      <c r="T473" s="4">
        <v>1</v>
      </c>
      <c r="U473" s="4" t="s">
        <v>41</v>
      </c>
      <c r="V473" s="4" t="s">
        <v>78</v>
      </c>
      <c r="W473" s="4" t="s">
        <v>78</v>
      </c>
      <c r="X473" s="4">
        <v>978</v>
      </c>
      <c r="Y473" s="4">
        <v>16</v>
      </c>
      <c r="Z473" s="4">
        <v>27</v>
      </c>
      <c r="AA473" s="4">
        <v>448</v>
      </c>
    </row>
    <row r="474" spans="1:27" x14ac:dyDescent="0.2">
      <c r="A474" s="4">
        <v>486</v>
      </c>
      <c r="B474" s="4" t="s">
        <v>2995</v>
      </c>
      <c r="C474" s="4">
        <v>0</v>
      </c>
      <c r="D474" s="4" t="s">
        <v>3859</v>
      </c>
      <c r="E474" s="4" t="s">
        <v>1474</v>
      </c>
      <c r="F474" s="4" t="s">
        <v>32</v>
      </c>
      <c r="G474" s="4" t="s">
        <v>33</v>
      </c>
      <c r="H474" s="4">
        <v>2</v>
      </c>
      <c r="I474" s="4" t="s">
        <v>47</v>
      </c>
      <c r="J474" s="4" t="s">
        <v>48</v>
      </c>
      <c r="K474" s="4" t="s">
        <v>1475</v>
      </c>
      <c r="L474" s="4" t="s">
        <v>4351</v>
      </c>
      <c r="M474" s="4" t="s">
        <v>1105</v>
      </c>
      <c r="N474" s="4" t="s">
        <v>1105</v>
      </c>
      <c r="O474" s="4" t="s">
        <v>1369</v>
      </c>
      <c r="P474" s="4" t="s">
        <v>4351</v>
      </c>
      <c r="Q474" s="4" t="s">
        <v>1370</v>
      </c>
      <c r="R474" s="4" t="s">
        <v>1225</v>
      </c>
      <c r="S474" s="4" t="s">
        <v>1369</v>
      </c>
      <c r="T474" s="4">
        <v>1</v>
      </c>
      <c r="U474" s="4" t="s">
        <v>41</v>
      </c>
      <c r="V474" s="4" t="s">
        <v>78</v>
      </c>
      <c r="W474" s="4" t="s">
        <v>78</v>
      </c>
      <c r="X474" s="4">
        <v>497</v>
      </c>
      <c r="Y474" s="4">
        <v>2</v>
      </c>
      <c r="Z474" s="4">
        <v>15</v>
      </c>
      <c r="AA474" s="4">
        <v>486</v>
      </c>
    </row>
    <row r="475" spans="1:27" x14ac:dyDescent="0.2">
      <c r="A475" s="4">
        <v>396</v>
      </c>
      <c r="B475" s="4" t="s">
        <v>2905</v>
      </c>
      <c r="C475" s="4">
        <v>0</v>
      </c>
      <c r="D475" s="4" t="s">
        <v>3860</v>
      </c>
      <c r="E475" s="4" t="s">
        <v>1257</v>
      </c>
      <c r="F475" s="4" t="s">
        <v>32</v>
      </c>
      <c r="G475" s="4" t="s">
        <v>33</v>
      </c>
      <c r="H475" s="4">
        <v>1</v>
      </c>
      <c r="I475" s="4" t="s">
        <v>34</v>
      </c>
      <c r="J475" s="4" t="s">
        <v>35</v>
      </c>
      <c r="K475" s="4" t="s">
        <v>1258</v>
      </c>
      <c r="L475" s="4" t="s">
        <v>4435</v>
      </c>
      <c r="M475" s="4" t="s">
        <v>1105</v>
      </c>
      <c r="N475" s="4" t="s">
        <v>1105</v>
      </c>
      <c r="O475" s="4" t="s">
        <v>1235</v>
      </c>
      <c r="P475" s="4" t="s">
        <v>4701</v>
      </c>
      <c r="Q475" s="4" t="s">
        <v>1224</v>
      </c>
      <c r="R475" s="4" t="s">
        <v>1225</v>
      </c>
      <c r="S475" s="4" t="s">
        <v>1235</v>
      </c>
      <c r="T475" s="4">
        <v>1</v>
      </c>
      <c r="U475" s="4" t="s">
        <v>41</v>
      </c>
      <c r="V475" s="4" t="s">
        <v>78</v>
      </c>
      <c r="W475" s="4" t="s">
        <v>78</v>
      </c>
      <c r="X475" s="4">
        <v>538</v>
      </c>
      <c r="Y475" s="4">
        <v>9</v>
      </c>
      <c r="Z475" s="4">
        <v>17</v>
      </c>
      <c r="AA475" s="4">
        <v>396</v>
      </c>
    </row>
    <row r="476" spans="1:27" x14ac:dyDescent="0.2">
      <c r="A476" s="4">
        <v>84</v>
      </c>
      <c r="B476" s="4" t="s">
        <v>2593</v>
      </c>
      <c r="C476" s="4">
        <v>0</v>
      </c>
      <c r="D476" s="4" t="s">
        <v>3861</v>
      </c>
      <c r="E476" s="4" t="s">
        <v>326</v>
      </c>
      <c r="F476" s="4" t="s">
        <v>32</v>
      </c>
      <c r="G476" s="4" t="s">
        <v>33</v>
      </c>
      <c r="H476" s="4">
        <v>1</v>
      </c>
      <c r="I476" s="4" t="s">
        <v>34</v>
      </c>
      <c r="J476" s="4" t="s">
        <v>35</v>
      </c>
      <c r="K476" s="4" t="s">
        <v>327</v>
      </c>
      <c r="L476" s="4" t="s">
        <v>4600</v>
      </c>
      <c r="M476" s="4" t="s">
        <v>236</v>
      </c>
      <c r="N476" s="4" t="s">
        <v>260</v>
      </c>
      <c r="O476" s="4" t="s">
        <v>328</v>
      </c>
      <c r="P476" s="4" t="s">
        <v>4904</v>
      </c>
      <c r="Q476" s="4" t="s">
        <v>329</v>
      </c>
      <c r="R476" s="4" t="s">
        <v>240</v>
      </c>
      <c r="S476" s="4" t="s">
        <v>330</v>
      </c>
      <c r="T476" s="4">
        <v>1</v>
      </c>
      <c r="U476" s="4" t="s">
        <v>41</v>
      </c>
      <c r="V476" s="4">
        <v>1</v>
      </c>
      <c r="W476" s="4">
        <v>2015</v>
      </c>
      <c r="X476" s="4">
        <v>317</v>
      </c>
      <c r="Y476" s="4">
        <v>3</v>
      </c>
      <c r="Z476" s="4">
        <v>12</v>
      </c>
      <c r="AA476" s="4">
        <v>84</v>
      </c>
    </row>
    <row r="477" spans="1:27" x14ac:dyDescent="0.2">
      <c r="A477" s="4">
        <v>645</v>
      </c>
      <c r="B477" s="4" t="s">
        <v>3154</v>
      </c>
      <c r="C477" s="4">
        <v>0</v>
      </c>
      <c r="D477" s="4" t="s">
        <v>3862</v>
      </c>
      <c r="E477" s="4" t="s">
        <v>1016</v>
      </c>
      <c r="F477" s="4" t="s">
        <v>32</v>
      </c>
      <c r="G477" s="4" t="s">
        <v>33</v>
      </c>
      <c r="H477" s="4">
        <v>1</v>
      </c>
      <c r="I477" s="4" t="s">
        <v>34</v>
      </c>
      <c r="J477" s="4" t="s">
        <v>35</v>
      </c>
      <c r="K477" s="4" t="s">
        <v>1016</v>
      </c>
      <c r="L477" s="4" t="s">
        <v>4277</v>
      </c>
      <c r="M477" s="4" t="s">
        <v>1841</v>
      </c>
      <c r="N477" s="4" t="s">
        <v>1842</v>
      </c>
      <c r="O477" s="4" t="s">
        <v>1884</v>
      </c>
      <c r="P477" s="4" t="s">
        <v>4784</v>
      </c>
      <c r="Q477" s="4" t="s">
        <v>1885</v>
      </c>
      <c r="R477" s="4" t="s">
        <v>1844</v>
      </c>
      <c r="S477" s="4" t="s">
        <v>1016</v>
      </c>
      <c r="T477" s="4">
        <v>2</v>
      </c>
      <c r="U477" s="4" t="s">
        <v>77</v>
      </c>
      <c r="V477" s="4" t="s">
        <v>78</v>
      </c>
      <c r="W477" s="4" t="s">
        <v>78</v>
      </c>
      <c r="X477" s="4">
        <v>122</v>
      </c>
      <c r="Y477" s="4">
        <v>1</v>
      </c>
      <c r="Z477" s="4">
        <v>6</v>
      </c>
      <c r="AA477" s="4">
        <v>645</v>
      </c>
    </row>
    <row r="478" spans="1:27" x14ac:dyDescent="0.2">
      <c r="A478" s="4">
        <v>39</v>
      </c>
      <c r="B478" s="4" t="s">
        <v>2548</v>
      </c>
      <c r="C478" s="4">
        <v>0</v>
      </c>
      <c r="D478" s="4" t="s">
        <v>3863</v>
      </c>
      <c r="E478" s="4" t="s">
        <v>126</v>
      </c>
      <c r="F478" s="4" t="s">
        <v>32</v>
      </c>
      <c r="G478" s="4" t="s">
        <v>33</v>
      </c>
      <c r="H478" s="4">
        <v>1</v>
      </c>
      <c r="I478" s="4" t="s">
        <v>34</v>
      </c>
      <c r="J478" s="4" t="s">
        <v>35</v>
      </c>
      <c r="K478" s="4" t="s">
        <v>166</v>
      </c>
      <c r="L478" s="4" t="s">
        <v>4601</v>
      </c>
      <c r="M478" s="4" t="s">
        <v>109</v>
      </c>
      <c r="N478" s="4" t="s">
        <v>167</v>
      </c>
      <c r="O478" s="4" t="s">
        <v>168</v>
      </c>
      <c r="P478" s="4" t="s">
        <v>4905</v>
      </c>
      <c r="Q478" s="4" t="s">
        <v>169</v>
      </c>
      <c r="R478" s="4" t="s">
        <v>113</v>
      </c>
      <c r="S478" s="4" t="s">
        <v>170</v>
      </c>
      <c r="T478" s="4">
        <v>2</v>
      </c>
      <c r="U478" s="4" t="s">
        <v>77</v>
      </c>
      <c r="V478" s="4" t="s">
        <v>78</v>
      </c>
      <c r="W478" s="4" t="s">
        <v>78</v>
      </c>
      <c r="X478" s="4">
        <v>39</v>
      </c>
      <c r="Y478" s="4">
        <v>1</v>
      </c>
      <c r="Z478" s="4">
        <v>5</v>
      </c>
      <c r="AA478" s="4">
        <v>39</v>
      </c>
    </row>
    <row r="479" spans="1:27" x14ac:dyDescent="0.2">
      <c r="A479" s="4">
        <v>699</v>
      </c>
      <c r="B479" s="4" t="s">
        <v>3208</v>
      </c>
      <c r="C479" s="4">
        <v>0</v>
      </c>
      <c r="D479" s="4" t="s">
        <v>3864</v>
      </c>
      <c r="E479" s="4" t="s">
        <v>2024</v>
      </c>
      <c r="F479" s="4" t="s">
        <v>32</v>
      </c>
      <c r="G479" s="4" t="s">
        <v>33</v>
      </c>
      <c r="H479" s="4">
        <v>1</v>
      </c>
      <c r="I479" s="4" t="s">
        <v>34</v>
      </c>
      <c r="J479" s="4" t="s">
        <v>35</v>
      </c>
      <c r="K479" s="4" t="s">
        <v>2024</v>
      </c>
      <c r="L479" s="4" t="s">
        <v>4602</v>
      </c>
      <c r="M479" s="4" t="s">
        <v>1977</v>
      </c>
      <c r="N479" s="4" t="s">
        <v>2021</v>
      </c>
      <c r="O479" s="4" t="s">
        <v>2021</v>
      </c>
      <c r="P479" s="4" t="s">
        <v>4906</v>
      </c>
      <c r="Q479" s="4" t="s">
        <v>2023</v>
      </c>
      <c r="R479" s="4" t="s">
        <v>1979</v>
      </c>
      <c r="S479" s="4" t="s">
        <v>2024</v>
      </c>
      <c r="T479" s="4">
        <v>2</v>
      </c>
      <c r="U479" s="4" t="s">
        <v>77</v>
      </c>
      <c r="V479" s="4" t="s">
        <v>78</v>
      </c>
      <c r="W479" s="4" t="s">
        <v>78</v>
      </c>
      <c r="X479" s="4">
        <v>22</v>
      </c>
      <c r="Y479" s="4">
        <v>2</v>
      </c>
      <c r="Z479" s="4">
        <v>4</v>
      </c>
      <c r="AA479" s="4">
        <v>699</v>
      </c>
    </row>
    <row r="480" spans="1:27" x14ac:dyDescent="0.2">
      <c r="A480" s="4">
        <v>730</v>
      </c>
      <c r="B480" s="4" t="s">
        <v>3239</v>
      </c>
      <c r="C480" s="4">
        <v>0</v>
      </c>
      <c r="D480" s="4" t="s">
        <v>3865</v>
      </c>
      <c r="E480" s="4" t="s">
        <v>2103</v>
      </c>
      <c r="F480" s="4" t="s">
        <v>32</v>
      </c>
      <c r="G480" s="4" t="s">
        <v>33</v>
      </c>
      <c r="H480" s="4">
        <v>2</v>
      </c>
      <c r="I480" s="4" t="s">
        <v>47</v>
      </c>
      <c r="J480" s="4" t="s">
        <v>48</v>
      </c>
      <c r="K480" s="4" t="s">
        <v>2104</v>
      </c>
      <c r="L480" s="4" t="s">
        <v>4299</v>
      </c>
      <c r="M480" s="4" t="s">
        <v>1977</v>
      </c>
      <c r="N480" s="4" t="s">
        <v>2073</v>
      </c>
      <c r="O480" s="4" t="s">
        <v>2100</v>
      </c>
      <c r="P480" s="4" t="s">
        <v>4801</v>
      </c>
      <c r="Q480" s="4" t="s">
        <v>2075</v>
      </c>
      <c r="R480" s="4" t="s">
        <v>1979</v>
      </c>
      <c r="S480" s="4" t="s">
        <v>2100</v>
      </c>
      <c r="T480" s="4">
        <v>1</v>
      </c>
      <c r="U480" s="4" t="s">
        <v>41</v>
      </c>
      <c r="V480" s="4" t="s">
        <v>78</v>
      </c>
      <c r="W480" s="4" t="s">
        <v>78</v>
      </c>
      <c r="X480" s="4">
        <v>145</v>
      </c>
      <c r="Y480" s="4">
        <v>3</v>
      </c>
      <c r="Z480" s="4">
        <v>10</v>
      </c>
      <c r="AA480" s="4">
        <v>730</v>
      </c>
    </row>
    <row r="481" spans="1:27" x14ac:dyDescent="0.2">
      <c r="A481" s="4">
        <v>779</v>
      </c>
      <c r="B481" s="4" t="s">
        <v>3288</v>
      </c>
      <c r="C481" s="4">
        <v>0</v>
      </c>
      <c r="D481" s="4" t="s">
        <v>3866</v>
      </c>
      <c r="E481" s="4" t="s">
        <v>749</v>
      </c>
      <c r="F481" s="4" t="s">
        <v>32</v>
      </c>
      <c r="G481" s="4" t="s">
        <v>33</v>
      </c>
      <c r="H481" s="4">
        <v>1</v>
      </c>
      <c r="I481" s="4" t="s">
        <v>34</v>
      </c>
      <c r="J481" s="4" t="s">
        <v>35</v>
      </c>
      <c r="K481" s="4" t="s">
        <v>2200</v>
      </c>
      <c r="L481" s="4" t="s">
        <v>4603</v>
      </c>
      <c r="M481" s="4" t="s">
        <v>1977</v>
      </c>
      <c r="N481" s="4" t="s">
        <v>2007</v>
      </c>
      <c r="O481" s="4" t="s">
        <v>2201</v>
      </c>
      <c r="P481" s="4" t="s">
        <v>4799</v>
      </c>
      <c r="Q481" s="4" t="s">
        <v>2197</v>
      </c>
      <c r="R481" s="4" t="s">
        <v>1979</v>
      </c>
      <c r="S481" s="4" t="s">
        <v>2202</v>
      </c>
      <c r="T481" s="4">
        <v>2</v>
      </c>
      <c r="U481" s="4" t="s">
        <v>77</v>
      </c>
      <c r="V481" s="4" t="s">
        <v>78</v>
      </c>
      <c r="W481" s="4" t="s">
        <v>78</v>
      </c>
      <c r="X481" s="4">
        <v>72</v>
      </c>
      <c r="Y481" s="4">
        <v>1</v>
      </c>
      <c r="Z481" s="4">
        <v>5</v>
      </c>
      <c r="AA481" s="4">
        <v>779</v>
      </c>
    </row>
    <row r="482" spans="1:27" x14ac:dyDescent="0.2">
      <c r="A482" s="4">
        <v>768</v>
      </c>
      <c r="B482" s="4" t="s">
        <v>3277</v>
      </c>
      <c r="C482" s="4">
        <v>0</v>
      </c>
      <c r="D482" s="4" t="s">
        <v>3867</v>
      </c>
      <c r="E482" s="4" t="s">
        <v>421</v>
      </c>
      <c r="F482" s="4" t="s">
        <v>32</v>
      </c>
      <c r="G482" s="4" t="s">
        <v>33</v>
      </c>
      <c r="H482" s="4">
        <v>1</v>
      </c>
      <c r="I482" s="4" t="s">
        <v>34</v>
      </c>
      <c r="J482" s="4" t="s">
        <v>35</v>
      </c>
      <c r="K482" s="4" t="s">
        <v>2176</v>
      </c>
      <c r="L482" s="4" t="s">
        <v>4433</v>
      </c>
      <c r="M482" s="4" t="s">
        <v>1977</v>
      </c>
      <c r="N482" s="4" t="s">
        <v>2017</v>
      </c>
      <c r="O482" s="4" t="s">
        <v>2177</v>
      </c>
      <c r="P482" s="4" t="s">
        <v>4803</v>
      </c>
      <c r="Q482" s="4" t="s">
        <v>2019</v>
      </c>
      <c r="R482" s="4" t="s">
        <v>1979</v>
      </c>
      <c r="S482" s="4" t="s">
        <v>2178</v>
      </c>
      <c r="T482" s="4">
        <v>1</v>
      </c>
      <c r="U482" s="4" t="s">
        <v>41</v>
      </c>
      <c r="V482" s="4">
        <v>1</v>
      </c>
      <c r="W482" s="4">
        <v>2015</v>
      </c>
      <c r="X482" s="4">
        <v>128</v>
      </c>
      <c r="Y482" s="4">
        <v>10</v>
      </c>
      <c r="Z482" s="4">
        <v>8</v>
      </c>
      <c r="AA482" s="4">
        <v>768</v>
      </c>
    </row>
    <row r="483" spans="1:27" x14ac:dyDescent="0.2">
      <c r="A483" s="4">
        <v>685</v>
      </c>
      <c r="B483" s="4" t="s">
        <v>3194</v>
      </c>
      <c r="C483" s="4">
        <v>0</v>
      </c>
      <c r="D483" s="4" t="s">
        <v>3868</v>
      </c>
      <c r="E483" s="4" t="s">
        <v>778</v>
      </c>
      <c r="F483" s="4" t="s">
        <v>32</v>
      </c>
      <c r="G483" s="4" t="s">
        <v>33</v>
      </c>
      <c r="H483" s="4">
        <v>1</v>
      </c>
      <c r="I483" s="4" t="s">
        <v>34</v>
      </c>
      <c r="J483" s="4" t="s">
        <v>35</v>
      </c>
      <c r="K483" s="4" t="s">
        <v>1989</v>
      </c>
      <c r="L483" s="4" t="s">
        <v>4300</v>
      </c>
      <c r="M483" s="4" t="s">
        <v>1977</v>
      </c>
      <c r="N483" s="4" t="s">
        <v>1977</v>
      </c>
      <c r="O483" s="4" t="s">
        <v>1977</v>
      </c>
      <c r="P483" s="4" t="s">
        <v>4802</v>
      </c>
      <c r="Q483" s="4" t="s">
        <v>1978</v>
      </c>
      <c r="R483" s="4" t="s">
        <v>1979</v>
      </c>
      <c r="S483" s="4" t="s">
        <v>1977</v>
      </c>
      <c r="T483" s="4">
        <v>1</v>
      </c>
      <c r="U483" s="4" t="s">
        <v>41</v>
      </c>
      <c r="V483" s="4" t="s">
        <v>78</v>
      </c>
      <c r="W483" s="4" t="s">
        <v>78</v>
      </c>
      <c r="X483" s="4">
        <v>77</v>
      </c>
      <c r="Y483" s="4">
        <v>2</v>
      </c>
      <c r="Z483" s="4">
        <v>5</v>
      </c>
      <c r="AA483" s="4">
        <v>685</v>
      </c>
    </row>
    <row r="484" spans="1:27" x14ac:dyDescent="0.2">
      <c r="A484" s="4">
        <v>482</v>
      </c>
      <c r="B484" s="4" t="s">
        <v>2991</v>
      </c>
      <c r="C484" s="4">
        <v>0</v>
      </c>
      <c r="D484" s="4" t="s">
        <v>3869</v>
      </c>
      <c r="E484" s="4" t="s">
        <v>1466</v>
      </c>
      <c r="F484" s="4" t="s">
        <v>32</v>
      </c>
      <c r="G484" s="4" t="s">
        <v>33</v>
      </c>
      <c r="H484" s="4">
        <v>1</v>
      </c>
      <c r="I484" s="4" t="s">
        <v>34</v>
      </c>
      <c r="J484" s="4" t="s">
        <v>35</v>
      </c>
      <c r="K484" s="4" t="s">
        <v>1467</v>
      </c>
      <c r="L484" s="4" t="s">
        <v>4361</v>
      </c>
      <c r="M484" s="4" t="s">
        <v>1105</v>
      </c>
      <c r="N484" s="4" t="s">
        <v>1105</v>
      </c>
      <c r="O484" s="4" t="s">
        <v>1328</v>
      </c>
      <c r="P484" s="4" t="s">
        <v>4610</v>
      </c>
      <c r="Q484" s="4" t="s">
        <v>1329</v>
      </c>
      <c r="R484" s="4" t="s">
        <v>1225</v>
      </c>
      <c r="S484" s="4" t="s">
        <v>1328</v>
      </c>
      <c r="T484" s="4">
        <v>1</v>
      </c>
      <c r="U484" s="4" t="s">
        <v>41</v>
      </c>
      <c r="V484" s="4" t="s">
        <v>78</v>
      </c>
      <c r="W484" s="4" t="s">
        <v>78</v>
      </c>
      <c r="X484" s="4">
        <v>1118</v>
      </c>
      <c r="Y484" s="4">
        <v>4</v>
      </c>
      <c r="Z484" s="4">
        <v>34</v>
      </c>
      <c r="AA484" s="4">
        <v>482</v>
      </c>
    </row>
    <row r="485" spans="1:27" x14ac:dyDescent="0.2">
      <c r="A485" s="4">
        <v>481</v>
      </c>
      <c r="B485" s="4" t="s">
        <v>2990</v>
      </c>
      <c r="C485" s="4">
        <v>0</v>
      </c>
      <c r="D485" s="4" t="s">
        <v>3870</v>
      </c>
      <c r="E485" s="4" t="s">
        <v>1464</v>
      </c>
      <c r="F485" s="4" t="s">
        <v>32</v>
      </c>
      <c r="G485" s="4" t="s">
        <v>33</v>
      </c>
      <c r="H485" s="4">
        <v>1</v>
      </c>
      <c r="I485" s="4" t="s">
        <v>34</v>
      </c>
      <c r="J485" s="4" t="s">
        <v>35</v>
      </c>
      <c r="K485" s="4" t="s">
        <v>1465</v>
      </c>
      <c r="L485" s="4" t="s">
        <v>4361</v>
      </c>
      <c r="M485" s="4" t="s">
        <v>1105</v>
      </c>
      <c r="N485" s="4" t="s">
        <v>1105</v>
      </c>
      <c r="O485" s="4" t="s">
        <v>1328</v>
      </c>
      <c r="P485" s="4" t="s">
        <v>4610</v>
      </c>
      <c r="Q485" s="4" t="s">
        <v>1329</v>
      </c>
      <c r="R485" s="4" t="s">
        <v>1225</v>
      </c>
      <c r="S485" s="4" t="s">
        <v>1328</v>
      </c>
      <c r="T485" s="4">
        <v>1</v>
      </c>
      <c r="U485" s="4" t="s">
        <v>41</v>
      </c>
      <c r="V485" s="4" t="s">
        <v>78</v>
      </c>
      <c r="W485" s="4" t="s">
        <v>78</v>
      </c>
      <c r="X485" s="4">
        <v>947</v>
      </c>
      <c r="Y485" s="4">
        <v>3</v>
      </c>
      <c r="Z485" s="4">
        <v>29</v>
      </c>
      <c r="AA485" s="4">
        <v>481</v>
      </c>
    </row>
    <row r="486" spans="1:27" x14ac:dyDescent="0.2">
      <c r="A486" s="4">
        <v>420</v>
      </c>
      <c r="B486" s="4" t="s">
        <v>2929</v>
      </c>
      <c r="C486" s="4">
        <v>0</v>
      </c>
      <c r="D486" s="4" t="s">
        <v>3871</v>
      </c>
      <c r="E486" s="4" t="s">
        <v>1311</v>
      </c>
      <c r="F486" s="4" t="s">
        <v>32</v>
      </c>
      <c r="G486" s="4" t="s">
        <v>33</v>
      </c>
      <c r="H486" s="4">
        <v>1</v>
      </c>
      <c r="I486" s="4" t="s">
        <v>34</v>
      </c>
      <c r="J486" s="4" t="s">
        <v>35</v>
      </c>
      <c r="K486" s="4" t="s">
        <v>1312</v>
      </c>
      <c r="L486" s="4" t="s">
        <v>4417</v>
      </c>
      <c r="M486" s="4" t="s">
        <v>1105</v>
      </c>
      <c r="N486" s="4" t="s">
        <v>1105</v>
      </c>
      <c r="O486" s="4" t="s">
        <v>1024</v>
      </c>
      <c r="P486" s="4" t="s">
        <v>4360</v>
      </c>
      <c r="Q486" s="4" t="s">
        <v>1288</v>
      </c>
      <c r="R486" s="4" t="s">
        <v>1225</v>
      </c>
      <c r="S486" s="4" t="s">
        <v>1024</v>
      </c>
      <c r="T486" s="4">
        <v>1</v>
      </c>
      <c r="U486" s="4" t="s">
        <v>41</v>
      </c>
      <c r="V486" s="4">
        <v>1</v>
      </c>
      <c r="W486" s="4">
        <v>2017</v>
      </c>
      <c r="X486" s="4">
        <v>224</v>
      </c>
      <c r="Y486" s="4">
        <v>5</v>
      </c>
      <c r="Z486" s="4">
        <v>8</v>
      </c>
      <c r="AA486" s="4">
        <v>420</v>
      </c>
    </row>
    <row r="487" spans="1:27" x14ac:dyDescent="0.2">
      <c r="A487" s="4">
        <v>381</v>
      </c>
      <c r="B487" s="4" t="s">
        <v>2890</v>
      </c>
      <c r="C487" s="4">
        <v>0</v>
      </c>
      <c r="D487" s="4" t="s">
        <v>3872</v>
      </c>
      <c r="E487" s="4" t="s">
        <v>1231</v>
      </c>
      <c r="F487" s="4" t="s">
        <v>32</v>
      </c>
      <c r="G487" s="4" t="s">
        <v>33</v>
      </c>
      <c r="H487" s="4">
        <v>2</v>
      </c>
      <c r="I487" s="4" t="s">
        <v>47</v>
      </c>
      <c r="J487" s="4" t="s">
        <v>48</v>
      </c>
      <c r="K487" s="4" t="s">
        <v>1232</v>
      </c>
      <c r="L487" s="4" t="s">
        <v>4354</v>
      </c>
      <c r="M487" s="4" t="s">
        <v>1105</v>
      </c>
      <c r="N487" s="4" t="s">
        <v>1105</v>
      </c>
      <c r="O487" s="4" t="s">
        <v>1223</v>
      </c>
      <c r="P487" s="4" t="s">
        <v>4701</v>
      </c>
      <c r="Q487" s="4" t="s">
        <v>1224</v>
      </c>
      <c r="R487" s="4" t="s">
        <v>1225</v>
      </c>
      <c r="S487" s="4" t="s">
        <v>1223</v>
      </c>
      <c r="T487" s="4">
        <v>1</v>
      </c>
      <c r="U487" s="4" t="s">
        <v>41</v>
      </c>
      <c r="V487" s="4">
        <v>1</v>
      </c>
      <c r="W487" s="4">
        <v>2015</v>
      </c>
      <c r="X487" s="4">
        <v>407</v>
      </c>
      <c r="Y487" s="4">
        <v>12</v>
      </c>
      <c r="Z487" s="4">
        <v>15</v>
      </c>
      <c r="AA487" s="4">
        <v>381</v>
      </c>
    </row>
    <row r="488" spans="1:27" x14ac:dyDescent="0.2">
      <c r="A488" s="4">
        <v>164</v>
      </c>
      <c r="B488" s="4" t="s">
        <v>2673</v>
      </c>
      <c r="C488" s="4">
        <v>0</v>
      </c>
      <c r="D488" s="4" t="s">
        <v>3873</v>
      </c>
      <c r="E488" s="4" t="s">
        <v>586</v>
      </c>
      <c r="F488" s="4" t="s">
        <v>32</v>
      </c>
      <c r="G488" s="4" t="s">
        <v>33</v>
      </c>
      <c r="H488" s="4">
        <v>1</v>
      </c>
      <c r="I488" s="4" t="s">
        <v>34</v>
      </c>
      <c r="J488" s="4" t="s">
        <v>35</v>
      </c>
      <c r="K488" s="4" t="s">
        <v>587</v>
      </c>
      <c r="L488" s="4" t="s">
        <v>4604</v>
      </c>
      <c r="M488" s="4" t="s">
        <v>581</v>
      </c>
      <c r="N488" s="4" t="s">
        <v>581</v>
      </c>
      <c r="O488" s="4" t="s">
        <v>588</v>
      </c>
      <c r="P488" s="4" t="s">
        <v>4281</v>
      </c>
      <c r="Q488" s="4" t="s">
        <v>583</v>
      </c>
      <c r="R488" s="4" t="s">
        <v>583</v>
      </c>
      <c r="S488" s="4" t="s">
        <v>588</v>
      </c>
      <c r="T488" s="4">
        <v>1</v>
      </c>
      <c r="U488" s="4" t="s">
        <v>41</v>
      </c>
      <c r="V488" s="4" t="s">
        <v>78</v>
      </c>
      <c r="W488" s="4" t="s">
        <v>78</v>
      </c>
      <c r="X488" s="4">
        <v>697</v>
      </c>
      <c r="Y488" s="4">
        <v>14</v>
      </c>
      <c r="Z488" s="4">
        <v>23</v>
      </c>
      <c r="AA488" s="4">
        <v>164</v>
      </c>
    </row>
    <row r="489" spans="1:27" x14ac:dyDescent="0.2">
      <c r="A489" s="4">
        <v>376</v>
      </c>
      <c r="B489" s="4" t="s">
        <v>2885</v>
      </c>
      <c r="C489" s="4">
        <v>0</v>
      </c>
      <c r="D489" s="4" t="s">
        <v>3874</v>
      </c>
      <c r="E489" s="4" t="s">
        <v>1214</v>
      </c>
      <c r="F489" s="4" t="s">
        <v>32</v>
      </c>
      <c r="G489" s="4" t="s">
        <v>33</v>
      </c>
      <c r="H489" s="4">
        <v>1</v>
      </c>
      <c r="I489" s="4" t="s">
        <v>34</v>
      </c>
      <c r="J489" s="4" t="s">
        <v>35</v>
      </c>
      <c r="K489" s="4" t="s">
        <v>1215</v>
      </c>
      <c r="L489" s="4" t="s">
        <v>4605</v>
      </c>
      <c r="M489" s="4" t="s">
        <v>1105</v>
      </c>
      <c r="N489" s="4" t="s">
        <v>1216</v>
      </c>
      <c r="O489" s="4" t="s">
        <v>1217</v>
      </c>
      <c r="P489" s="4" t="s">
        <v>4871</v>
      </c>
      <c r="Q489" s="4" t="s">
        <v>1218</v>
      </c>
      <c r="R489" s="4" t="s">
        <v>1109</v>
      </c>
      <c r="S489" s="4" t="s">
        <v>1219</v>
      </c>
      <c r="T489" s="4">
        <v>1</v>
      </c>
      <c r="U489" s="4" t="s">
        <v>41</v>
      </c>
      <c r="V489" s="4" t="s">
        <v>78</v>
      </c>
      <c r="W489" s="4" t="s">
        <v>78</v>
      </c>
      <c r="X489" s="4">
        <v>109</v>
      </c>
      <c r="Y489" s="4">
        <v>4</v>
      </c>
      <c r="Z489" s="4">
        <v>6</v>
      </c>
      <c r="AA489" s="4">
        <v>376</v>
      </c>
    </row>
    <row r="490" spans="1:27" x14ac:dyDescent="0.2">
      <c r="A490" s="4">
        <v>654</v>
      </c>
      <c r="B490" s="4" t="s">
        <v>3163</v>
      </c>
      <c r="C490" s="4">
        <v>0</v>
      </c>
      <c r="D490" s="4" t="s">
        <v>3875</v>
      </c>
      <c r="E490" s="4" t="s">
        <v>219</v>
      </c>
      <c r="F490" s="4" t="s">
        <v>32</v>
      </c>
      <c r="G490" s="4" t="s">
        <v>33</v>
      </c>
      <c r="H490" s="4">
        <v>1</v>
      </c>
      <c r="I490" s="4" t="s">
        <v>34</v>
      </c>
      <c r="J490" s="4" t="s">
        <v>35</v>
      </c>
      <c r="K490" s="4" t="s">
        <v>1906</v>
      </c>
      <c r="L490" s="4" t="s">
        <v>4373</v>
      </c>
      <c r="M490" s="4" t="s">
        <v>1841</v>
      </c>
      <c r="N490" s="4" t="s">
        <v>1903</v>
      </c>
      <c r="O490" s="4" t="s">
        <v>1904</v>
      </c>
      <c r="P490" s="4" t="s">
        <v>4836</v>
      </c>
      <c r="Q490" s="4" t="s">
        <v>1905</v>
      </c>
      <c r="R490" s="4" t="s">
        <v>1844</v>
      </c>
      <c r="S490" s="4" t="s">
        <v>1907</v>
      </c>
      <c r="T490" s="4">
        <v>2</v>
      </c>
      <c r="U490" s="4" t="s">
        <v>77</v>
      </c>
      <c r="V490" s="4" t="s">
        <v>78</v>
      </c>
      <c r="W490" s="4" t="s">
        <v>78</v>
      </c>
      <c r="X490" s="4">
        <v>124</v>
      </c>
      <c r="Y490" s="4">
        <v>6</v>
      </c>
      <c r="Z490" s="4">
        <v>5</v>
      </c>
      <c r="AA490" s="4">
        <v>654</v>
      </c>
    </row>
    <row r="491" spans="1:27" x14ac:dyDescent="0.2">
      <c r="A491" s="4">
        <v>800</v>
      </c>
      <c r="B491" s="4" t="s">
        <v>3309</v>
      </c>
      <c r="C491" s="4">
        <v>0</v>
      </c>
      <c r="D491" s="4" t="s">
        <v>3876</v>
      </c>
      <c r="E491" s="4" t="s">
        <v>2255</v>
      </c>
      <c r="F491" s="4" t="s">
        <v>32</v>
      </c>
      <c r="G491" s="4" t="s">
        <v>33</v>
      </c>
      <c r="H491" s="4">
        <v>1</v>
      </c>
      <c r="I491" s="4" t="s">
        <v>34</v>
      </c>
      <c r="J491" s="4" t="s">
        <v>35</v>
      </c>
      <c r="K491" s="4" t="s">
        <v>2256</v>
      </c>
      <c r="L491" s="4" t="s">
        <v>4524</v>
      </c>
      <c r="M491" s="4" t="s">
        <v>1977</v>
      </c>
      <c r="N491" s="4" t="s">
        <v>2253</v>
      </c>
      <c r="O491" s="4" t="s">
        <v>2257</v>
      </c>
      <c r="P491" s="4" t="s">
        <v>4798</v>
      </c>
      <c r="Q491" s="4" t="s">
        <v>2239</v>
      </c>
      <c r="R491" s="4" t="s">
        <v>1979</v>
      </c>
      <c r="S491" s="4" t="s">
        <v>2257</v>
      </c>
      <c r="T491" s="4"/>
      <c r="U491" s="4" t="s">
        <v>41</v>
      </c>
      <c r="V491" s="4">
        <v>1</v>
      </c>
      <c r="W491" s="4">
        <v>2015</v>
      </c>
      <c r="X491" s="4">
        <v>145</v>
      </c>
      <c r="Y491" s="4">
        <v>4</v>
      </c>
      <c r="Z491" s="4">
        <v>10</v>
      </c>
      <c r="AA491" s="4">
        <v>800</v>
      </c>
    </row>
    <row r="492" spans="1:27" x14ac:dyDescent="0.2">
      <c r="A492" s="4">
        <v>552</v>
      </c>
      <c r="B492" s="4" t="s">
        <v>3061</v>
      </c>
      <c r="C492" s="4">
        <v>0</v>
      </c>
      <c r="D492" s="4" t="s">
        <v>3877</v>
      </c>
      <c r="E492" s="4" t="s">
        <v>1654</v>
      </c>
      <c r="F492" s="4" t="s">
        <v>32</v>
      </c>
      <c r="G492" s="4" t="s">
        <v>33</v>
      </c>
      <c r="H492" s="4">
        <v>1</v>
      </c>
      <c r="I492" s="4" t="s">
        <v>34</v>
      </c>
      <c r="J492" s="4" t="s">
        <v>35</v>
      </c>
      <c r="K492" s="4" t="s">
        <v>1655</v>
      </c>
      <c r="L492" s="4" t="s">
        <v>4606</v>
      </c>
      <c r="M492" s="4" t="s">
        <v>1490</v>
      </c>
      <c r="N492" s="4" t="s">
        <v>1502</v>
      </c>
      <c r="O492" s="4" t="s">
        <v>1656</v>
      </c>
      <c r="P492" s="4" t="s">
        <v>4826</v>
      </c>
      <c r="Q492" s="4" t="s">
        <v>1503</v>
      </c>
      <c r="R492" s="4" t="s">
        <v>1494</v>
      </c>
      <c r="S492" s="4" t="s">
        <v>1657</v>
      </c>
      <c r="T492" s="4">
        <v>2</v>
      </c>
      <c r="U492" s="4" t="s">
        <v>77</v>
      </c>
      <c r="V492" s="4" t="s">
        <v>78</v>
      </c>
      <c r="W492" s="4" t="s">
        <v>78</v>
      </c>
      <c r="X492" s="4">
        <v>55</v>
      </c>
      <c r="Y492" s="4">
        <v>1</v>
      </c>
      <c r="Z492" s="4">
        <v>5</v>
      </c>
      <c r="AA492" s="4">
        <v>552</v>
      </c>
    </row>
    <row r="493" spans="1:27" x14ac:dyDescent="0.2">
      <c r="A493" s="4">
        <v>511</v>
      </c>
      <c r="B493" s="4" t="s">
        <v>3020</v>
      </c>
      <c r="C493" s="4">
        <v>0</v>
      </c>
      <c r="D493" s="4" t="s">
        <v>3878</v>
      </c>
      <c r="E493" s="4" t="s">
        <v>1548</v>
      </c>
      <c r="F493" s="4" t="s">
        <v>32</v>
      </c>
      <c r="G493" s="4" t="s">
        <v>33</v>
      </c>
      <c r="H493" s="4">
        <v>1</v>
      </c>
      <c r="I493" s="4" t="s">
        <v>34</v>
      </c>
      <c r="J493" s="4" t="s">
        <v>35</v>
      </c>
      <c r="K493" s="4" t="s">
        <v>1549</v>
      </c>
      <c r="L493" s="4" t="s">
        <v>4607</v>
      </c>
      <c r="M493" s="4" t="s">
        <v>1490</v>
      </c>
      <c r="N493" s="4" t="s">
        <v>1550</v>
      </c>
      <c r="O493" s="4" t="s">
        <v>1551</v>
      </c>
      <c r="P493" s="4" t="s">
        <v>4907</v>
      </c>
      <c r="Q493" s="4" t="s">
        <v>1552</v>
      </c>
      <c r="R493" s="4" t="s">
        <v>1494</v>
      </c>
      <c r="S493" s="4" t="s">
        <v>620</v>
      </c>
      <c r="T493" s="4">
        <v>2</v>
      </c>
      <c r="U493" s="4" t="s">
        <v>77</v>
      </c>
      <c r="V493" s="4" t="s">
        <v>78</v>
      </c>
      <c r="W493" s="4" t="s">
        <v>78</v>
      </c>
      <c r="X493" s="4">
        <v>61</v>
      </c>
      <c r="Y493" s="4">
        <v>0</v>
      </c>
      <c r="Z493" s="4">
        <v>5</v>
      </c>
      <c r="AA493" s="4">
        <v>511</v>
      </c>
    </row>
    <row r="494" spans="1:27" x14ac:dyDescent="0.2">
      <c r="A494" s="4">
        <v>553</v>
      </c>
      <c r="B494" s="4" t="s">
        <v>3062</v>
      </c>
      <c r="C494" s="4">
        <v>0</v>
      </c>
      <c r="D494" s="4" t="s">
        <v>3879</v>
      </c>
      <c r="E494" s="4" t="s">
        <v>1658</v>
      </c>
      <c r="F494" s="4" t="s">
        <v>32</v>
      </c>
      <c r="G494" s="4" t="s">
        <v>33</v>
      </c>
      <c r="H494" s="4">
        <v>1</v>
      </c>
      <c r="I494" s="4" t="s">
        <v>34</v>
      </c>
      <c r="J494" s="4" t="s">
        <v>35</v>
      </c>
      <c r="K494" s="4" t="s">
        <v>1659</v>
      </c>
      <c r="L494" s="4" t="s">
        <v>4608</v>
      </c>
      <c r="M494" s="4" t="s">
        <v>1490</v>
      </c>
      <c r="N494" s="4" t="s">
        <v>1490</v>
      </c>
      <c r="O494" s="4" t="s">
        <v>1660</v>
      </c>
      <c r="P494" s="4" t="s">
        <v>4873</v>
      </c>
      <c r="Q494" s="4" t="s">
        <v>1578</v>
      </c>
      <c r="R494" s="4" t="s">
        <v>1494</v>
      </c>
      <c r="S494" s="4" t="s">
        <v>1661</v>
      </c>
      <c r="T494" s="4">
        <v>1</v>
      </c>
      <c r="U494" s="4" t="s">
        <v>41</v>
      </c>
      <c r="V494" s="4" t="s">
        <v>78</v>
      </c>
      <c r="W494" s="4" t="s">
        <v>78</v>
      </c>
      <c r="X494" s="4">
        <v>408</v>
      </c>
      <c r="Y494" s="4">
        <v>0</v>
      </c>
      <c r="Z494" s="4">
        <v>15</v>
      </c>
      <c r="AA494" s="4">
        <v>553</v>
      </c>
    </row>
    <row r="495" spans="1:27" x14ac:dyDescent="0.2">
      <c r="A495" s="4">
        <v>554</v>
      </c>
      <c r="B495" s="4" t="s">
        <v>3063</v>
      </c>
      <c r="C495" s="4">
        <v>0</v>
      </c>
      <c r="D495" s="4" t="s">
        <v>3880</v>
      </c>
      <c r="E495" s="4" t="s">
        <v>1662</v>
      </c>
      <c r="F495" s="4" t="s">
        <v>32</v>
      </c>
      <c r="G495" s="4" t="s">
        <v>33</v>
      </c>
      <c r="H495" s="4">
        <v>1</v>
      </c>
      <c r="I495" s="4" t="s">
        <v>34</v>
      </c>
      <c r="J495" s="4" t="s">
        <v>35</v>
      </c>
      <c r="K495" s="4" t="s">
        <v>1663</v>
      </c>
      <c r="L495" s="4" t="s">
        <v>4278</v>
      </c>
      <c r="M495" s="4" t="s">
        <v>1490</v>
      </c>
      <c r="N495" s="4" t="s">
        <v>1512</v>
      </c>
      <c r="O495" s="4" t="s">
        <v>1513</v>
      </c>
      <c r="P495" s="4" t="s">
        <v>4785</v>
      </c>
      <c r="Q495" s="4" t="s">
        <v>1514</v>
      </c>
      <c r="R495" s="4" t="s">
        <v>1494</v>
      </c>
      <c r="S495" s="4" t="s">
        <v>1664</v>
      </c>
      <c r="T495" s="4">
        <v>2</v>
      </c>
      <c r="U495" s="4" t="s">
        <v>77</v>
      </c>
      <c r="V495" s="4" t="s">
        <v>78</v>
      </c>
      <c r="W495" s="4" t="s">
        <v>78</v>
      </c>
      <c r="X495" s="4">
        <v>38</v>
      </c>
      <c r="Y495" s="4">
        <v>1</v>
      </c>
      <c r="Z495" s="4">
        <v>5</v>
      </c>
      <c r="AA495" s="4">
        <v>554</v>
      </c>
    </row>
    <row r="496" spans="1:27" x14ac:dyDescent="0.2">
      <c r="A496" s="4">
        <v>107</v>
      </c>
      <c r="B496" s="4" t="s">
        <v>2616</v>
      </c>
      <c r="C496" s="4">
        <v>0</v>
      </c>
      <c r="D496" s="4" t="s">
        <v>3881</v>
      </c>
      <c r="E496" s="4" t="s">
        <v>407</v>
      </c>
      <c r="F496" s="4" t="s">
        <v>32</v>
      </c>
      <c r="G496" s="4" t="s">
        <v>33</v>
      </c>
      <c r="H496" s="4">
        <v>1</v>
      </c>
      <c r="I496" s="4" t="s">
        <v>34</v>
      </c>
      <c r="J496" s="4" t="s">
        <v>35</v>
      </c>
      <c r="K496" s="4" t="s">
        <v>408</v>
      </c>
      <c r="L496" s="4" t="s">
        <v>4609</v>
      </c>
      <c r="M496" s="4" t="s">
        <v>375</v>
      </c>
      <c r="N496" s="4" t="s">
        <v>376</v>
      </c>
      <c r="O496" s="4" t="s">
        <v>409</v>
      </c>
      <c r="P496" s="4" t="s">
        <v>4859</v>
      </c>
      <c r="Q496" s="4" t="s">
        <v>378</v>
      </c>
      <c r="R496" s="4" t="s">
        <v>379</v>
      </c>
      <c r="S496" s="4" t="s">
        <v>410</v>
      </c>
      <c r="T496" s="4">
        <v>1</v>
      </c>
      <c r="U496" s="4" t="s">
        <v>41</v>
      </c>
      <c r="V496" s="4">
        <v>1</v>
      </c>
      <c r="W496" s="4">
        <v>2017</v>
      </c>
      <c r="X496" s="4">
        <v>146</v>
      </c>
      <c r="Y496" s="4">
        <v>2</v>
      </c>
      <c r="Z496" s="4">
        <v>7</v>
      </c>
      <c r="AA496" s="4">
        <v>107</v>
      </c>
    </row>
    <row r="497" spans="1:27" x14ac:dyDescent="0.2">
      <c r="A497" s="4">
        <v>116</v>
      </c>
      <c r="B497" s="4" t="s">
        <v>2625</v>
      </c>
      <c r="C497" s="4">
        <v>0</v>
      </c>
      <c r="D497" s="4" t="s">
        <v>3882</v>
      </c>
      <c r="E497" s="4" t="s">
        <v>438</v>
      </c>
      <c r="F497" s="4" t="s">
        <v>32</v>
      </c>
      <c r="G497" s="4" t="s">
        <v>33</v>
      </c>
      <c r="H497" s="4">
        <v>1</v>
      </c>
      <c r="I497" s="4" t="s">
        <v>34</v>
      </c>
      <c r="J497" s="4" t="s">
        <v>35</v>
      </c>
      <c r="K497" s="4" t="s">
        <v>439</v>
      </c>
      <c r="L497" s="4" t="s">
        <v>4585</v>
      </c>
      <c r="M497" s="4" t="s">
        <v>375</v>
      </c>
      <c r="N497" s="4" t="s">
        <v>426</v>
      </c>
      <c r="O497" s="4" t="s">
        <v>434</v>
      </c>
      <c r="P497" s="4" t="s">
        <v>4860</v>
      </c>
      <c r="Q497" s="4" t="s">
        <v>428</v>
      </c>
      <c r="R497" s="4" t="s">
        <v>379</v>
      </c>
      <c r="S497" s="4" t="s">
        <v>439</v>
      </c>
      <c r="T497" s="4">
        <v>1</v>
      </c>
      <c r="U497" s="4" t="s">
        <v>41</v>
      </c>
      <c r="V497" s="4" t="s">
        <v>78</v>
      </c>
      <c r="W497" s="4" t="s">
        <v>78</v>
      </c>
      <c r="X497" s="4">
        <v>130</v>
      </c>
      <c r="Y497" s="4">
        <v>1</v>
      </c>
      <c r="Z497" s="4">
        <v>5</v>
      </c>
      <c r="AA497" s="4">
        <v>116</v>
      </c>
    </row>
    <row r="498" spans="1:27" x14ac:dyDescent="0.2">
      <c r="A498" s="4">
        <v>161</v>
      </c>
      <c r="B498" s="4" t="s">
        <v>2670</v>
      </c>
      <c r="C498" s="4">
        <v>0</v>
      </c>
      <c r="D498" s="4" t="s">
        <v>3883</v>
      </c>
      <c r="E498" s="4" t="s">
        <v>575</v>
      </c>
      <c r="F498" s="4" t="s">
        <v>32</v>
      </c>
      <c r="G498" s="4" t="s">
        <v>33</v>
      </c>
      <c r="H498" s="4">
        <v>1</v>
      </c>
      <c r="I498" s="4" t="s">
        <v>34</v>
      </c>
      <c r="J498" s="4" t="s">
        <v>35</v>
      </c>
      <c r="K498" s="4" t="s">
        <v>576</v>
      </c>
      <c r="L498" s="4" t="s">
        <v>4314</v>
      </c>
      <c r="M498" s="4" t="s">
        <v>515</v>
      </c>
      <c r="N498" s="4" t="s">
        <v>535</v>
      </c>
      <c r="O498" s="4" t="s">
        <v>535</v>
      </c>
      <c r="P498" s="4" t="s">
        <v>4809</v>
      </c>
      <c r="Q498" s="4" t="s">
        <v>577</v>
      </c>
      <c r="R498" s="4" t="s">
        <v>518</v>
      </c>
      <c r="S498" s="4" t="s">
        <v>578</v>
      </c>
      <c r="T498" s="4">
        <v>1</v>
      </c>
      <c r="U498" s="4" t="s">
        <v>41</v>
      </c>
      <c r="V498" s="4"/>
      <c r="W498" s="4"/>
      <c r="X498" s="4">
        <v>550</v>
      </c>
      <c r="Y498" s="4"/>
      <c r="Z498" s="4">
        <v>23</v>
      </c>
      <c r="AA498" s="4">
        <v>161</v>
      </c>
    </row>
    <row r="499" spans="1:27" x14ac:dyDescent="0.2">
      <c r="A499" s="4">
        <v>555</v>
      </c>
      <c r="B499" s="4" t="s">
        <v>3064</v>
      </c>
      <c r="C499" s="4">
        <v>0</v>
      </c>
      <c r="D499" s="4" t="s">
        <v>3884</v>
      </c>
      <c r="E499" s="4" t="s">
        <v>1665</v>
      </c>
      <c r="F499" s="4" t="s">
        <v>32</v>
      </c>
      <c r="G499" s="4" t="s">
        <v>33</v>
      </c>
      <c r="H499" s="4">
        <v>1</v>
      </c>
      <c r="I499" s="4" t="s">
        <v>34</v>
      </c>
      <c r="J499" s="4" t="s">
        <v>35</v>
      </c>
      <c r="K499" s="4" t="s">
        <v>1666</v>
      </c>
      <c r="L499" s="4" t="s">
        <v>4289</v>
      </c>
      <c r="M499" s="4" t="s">
        <v>1490</v>
      </c>
      <c r="N499" s="4" t="s">
        <v>1491</v>
      </c>
      <c r="O499" s="4" t="s">
        <v>1492</v>
      </c>
      <c r="P499" s="4" t="s">
        <v>4794</v>
      </c>
      <c r="Q499" s="4" t="s">
        <v>1493</v>
      </c>
      <c r="R499" s="4" t="s">
        <v>1494</v>
      </c>
      <c r="S499" s="4" t="s">
        <v>1666</v>
      </c>
      <c r="T499" s="4">
        <v>2</v>
      </c>
      <c r="U499" s="4" t="s">
        <v>77</v>
      </c>
      <c r="V499" s="4" t="s">
        <v>78</v>
      </c>
      <c r="W499" s="4" t="s">
        <v>78</v>
      </c>
      <c r="X499" s="4">
        <v>168</v>
      </c>
      <c r="Y499" s="4">
        <v>2</v>
      </c>
      <c r="Z499" s="4">
        <v>5</v>
      </c>
      <c r="AA499" s="4">
        <v>555</v>
      </c>
    </row>
    <row r="500" spans="1:27" x14ac:dyDescent="0.2">
      <c r="A500" s="4">
        <v>421</v>
      </c>
      <c r="B500" s="4" t="s">
        <v>2930</v>
      </c>
      <c r="C500" s="4">
        <v>0</v>
      </c>
      <c r="D500" s="4" t="s">
        <v>3885</v>
      </c>
      <c r="E500" s="4" t="s">
        <v>31</v>
      </c>
      <c r="F500" s="4" t="s">
        <v>32</v>
      </c>
      <c r="G500" s="4" t="s">
        <v>33</v>
      </c>
      <c r="H500" s="4">
        <v>1</v>
      </c>
      <c r="I500" s="4" t="s">
        <v>34</v>
      </c>
      <c r="J500" s="4" t="s">
        <v>35</v>
      </c>
      <c r="K500" s="4" t="s">
        <v>1313</v>
      </c>
      <c r="L500" s="4" t="s">
        <v>4610</v>
      </c>
      <c r="M500" s="4" t="s">
        <v>1105</v>
      </c>
      <c r="N500" s="4" t="s">
        <v>1105</v>
      </c>
      <c r="O500" s="4" t="s">
        <v>1314</v>
      </c>
      <c r="P500" s="4" t="s">
        <v>4360</v>
      </c>
      <c r="Q500" s="4" t="s">
        <v>1288</v>
      </c>
      <c r="R500" s="4" t="s">
        <v>1225</v>
      </c>
      <c r="S500" s="4" t="s">
        <v>1314</v>
      </c>
      <c r="T500" s="4">
        <v>1</v>
      </c>
      <c r="U500" s="4" t="s">
        <v>41</v>
      </c>
      <c r="V500" s="4" t="s">
        <v>78</v>
      </c>
      <c r="W500" s="4" t="s">
        <v>78</v>
      </c>
      <c r="X500" s="4">
        <v>691</v>
      </c>
      <c r="Y500" s="4">
        <v>15</v>
      </c>
      <c r="Z500" s="4">
        <v>20</v>
      </c>
      <c r="AA500" s="4">
        <v>421</v>
      </c>
    </row>
    <row r="501" spans="1:27" x14ac:dyDescent="0.2">
      <c r="A501" s="4">
        <v>837</v>
      </c>
      <c r="B501" s="4" t="s">
        <v>3346</v>
      </c>
      <c r="C501" s="4">
        <v>0</v>
      </c>
      <c r="D501" s="4" t="s">
        <v>3886</v>
      </c>
      <c r="E501" s="4" t="s">
        <v>2359</v>
      </c>
      <c r="F501" s="4" t="s">
        <v>32</v>
      </c>
      <c r="G501" s="4" t="s">
        <v>33</v>
      </c>
      <c r="H501" s="4">
        <v>1</v>
      </c>
      <c r="I501" s="4" t="s">
        <v>34</v>
      </c>
      <c r="J501" s="4" t="s">
        <v>35</v>
      </c>
      <c r="K501" s="4" t="s">
        <v>2360</v>
      </c>
      <c r="L501" s="4" t="s">
        <v>4611</v>
      </c>
      <c r="M501" s="4" t="s">
        <v>967</v>
      </c>
      <c r="N501" s="4" t="s">
        <v>967</v>
      </c>
      <c r="O501" s="4" t="s">
        <v>2361</v>
      </c>
      <c r="P501" s="4" t="s">
        <v>4878</v>
      </c>
      <c r="Q501" s="4" t="s">
        <v>2362</v>
      </c>
      <c r="R501" s="4" t="s">
        <v>2272</v>
      </c>
      <c r="S501" s="4" t="s">
        <v>2363</v>
      </c>
      <c r="T501" s="4">
        <v>1</v>
      </c>
      <c r="U501" s="4" t="s">
        <v>41</v>
      </c>
      <c r="V501" s="4" t="s">
        <v>78</v>
      </c>
      <c r="W501" s="4" t="s">
        <v>78</v>
      </c>
      <c r="X501" s="4">
        <v>406</v>
      </c>
      <c r="Y501" s="4">
        <v>2</v>
      </c>
      <c r="Z501" s="4">
        <v>14</v>
      </c>
      <c r="AA501" s="4">
        <v>837</v>
      </c>
    </row>
    <row r="502" spans="1:27" x14ac:dyDescent="0.2">
      <c r="A502" s="4">
        <v>428</v>
      </c>
      <c r="B502" s="4" t="s">
        <v>2937</v>
      </c>
      <c r="C502" s="4">
        <v>0</v>
      </c>
      <c r="D502" s="4" t="s">
        <v>3887</v>
      </c>
      <c r="E502" s="4" t="s">
        <v>1330</v>
      </c>
      <c r="F502" s="4" t="s">
        <v>32</v>
      </c>
      <c r="G502" s="4" t="s">
        <v>33</v>
      </c>
      <c r="H502" s="4">
        <v>1</v>
      </c>
      <c r="I502" s="4" t="s">
        <v>34</v>
      </c>
      <c r="J502" s="4" t="s">
        <v>35</v>
      </c>
      <c r="K502" s="4" t="s">
        <v>1331</v>
      </c>
      <c r="L502" s="4" t="s">
        <v>4361</v>
      </c>
      <c r="M502" s="4" t="s">
        <v>1105</v>
      </c>
      <c r="N502" s="4" t="s">
        <v>1105</v>
      </c>
      <c r="O502" s="4" t="s">
        <v>1328</v>
      </c>
      <c r="P502" s="4" t="s">
        <v>4610</v>
      </c>
      <c r="Q502" s="4" t="s">
        <v>1329</v>
      </c>
      <c r="R502" s="4" t="s">
        <v>1225</v>
      </c>
      <c r="S502" s="4" t="s">
        <v>1328</v>
      </c>
      <c r="T502" s="4">
        <v>1</v>
      </c>
      <c r="U502" s="4" t="s">
        <v>41</v>
      </c>
      <c r="V502" s="4" t="s">
        <v>78</v>
      </c>
      <c r="W502" s="4" t="s">
        <v>78</v>
      </c>
      <c r="X502" s="4">
        <v>812</v>
      </c>
      <c r="Y502" s="4">
        <v>14</v>
      </c>
      <c r="Z502" s="4">
        <v>26</v>
      </c>
      <c r="AA502" s="4">
        <v>428</v>
      </c>
    </row>
    <row r="503" spans="1:27" x14ac:dyDescent="0.2">
      <c r="A503" s="4">
        <v>556</v>
      </c>
      <c r="B503" s="4" t="s">
        <v>3065</v>
      </c>
      <c r="C503" s="4">
        <v>0</v>
      </c>
      <c r="D503" s="4" t="s">
        <v>3888</v>
      </c>
      <c r="E503" s="4" t="s">
        <v>1667</v>
      </c>
      <c r="F503" s="4" t="s">
        <v>32</v>
      </c>
      <c r="G503" s="4" t="s">
        <v>33</v>
      </c>
      <c r="H503" s="4">
        <v>1</v>
      </c>
      <c r="I503" s="4" t="s">
        <v>34</v>
      </c>
      <c r="J503" s="4" t="s">
        <v>35</v>
      </c>
      <c r="K503" s="4" t="s">
        <v>1519</v>
      </c>
      <c r="L503" s="4" t="s">
        <v>4278</v>
      </c>
      <c r="M503" s="4" t="s">
        <v>1490</v>
      </c>
      <c r="N503" s="4" t="s">
        <v>1512</v>
      </c>
      <c r="O503" s="4" t="s">
        <v>1513</v>
      </c>
      <c r="P503" s="4" t="s">
        <v>4785</v>
      </c>
      <c r="Q503" s="4" t="s">
        <v>1514</v>
      </c>
      <c r="R503" s="4" t="s">
        <v>1494</v>
      </c>
      <c r="S503" s="4" t="s">
        <v>426</v>
      </c>
      <c r="T503" s="4">
        <v>1</v>
      </c>
      <c r="U503" s="4" t="s">
        <v>41</v>
      </c>
      <c r="V503" s="4" t="s">
        <v>78</v>
      </c>
      <c r="W503" s="4" t="s">
        <v>78</v>
      </c>
      <c r="X503" s="4">
        <v>90</v>
      </c>
      <c r="Y503" s="4">
        <v>2</v>
      </c>
      <c r="Z503" s="4">
        <v>5</v>
      </c>
      <c r="AA503" s="4">
        <v>556</v>
      </c>
    </row>
    <row r="504" spans="1:27" x14ac:dyDescent="0.2">
      <c r="A504" s="4">
        <v>557</v>
      </c>
      <c r="B504" s="4" t="s">
        <v>3066</v>
      </c>
      <c r="C504" s="4">
        <v>0</v>
      </c>
      <c r="D504" s="4" t="s">
        <v>3889</v>
      </c>
      <c r="E504" s="4" t="s">
        <v>1668</v>
      </c>
      <c r="F504" s="4" t="s">
        <v>32</v>
      </c>
      <c r="G504" s="4" t="s">
        <v>33</v>
      </c>
      <c r="H504" s="4">
        <v>1</v>
      </c>
      <c r="I504" s="4" t="s">
        <v>34</v>
      </c>
      <c r="J504" s="4" t="s">
        <v>35</v>
      </c>
      <c r="K504" s="4" t="s">
        <v>1519</v>
      </c>
      <c r="L504" s="4" t="s">
        <v>4593</v>
      </c>
      <c r="M504" s="4" t="s">
        <v>1490</v>
      </c>
      <c r="N504" s="4" t="s">
        <v>1512</v>
      </c>
      <c r="O504" s="4" t="s">
        <v>1542</v>
      </c>
      <c r="P504" s="4" t="s">
        <v>4785</v>
      </c>
      <c r="Q504" s="4" t="s">
        <v>1514</v>
      </c>
      <c r="R504" s="4" t="s">
        <v>1494</v>
      </c>
      <c r="S504" s="4" t="s">
        <v>1016</v>
      </c>
      <c r="T504" s="4">
        <v>1</v>
      </c>
      <c r="U504" s="4" t="s">
        <v>41</v>
      </c>
      <c r="V504" s="4" t="s">
        <v>78</v>
      </c>
      <c r="W504" s="4" t="s">
        <v>78</v>
      </c>
      <c r="X504" s="4">
        <v>219</v>
      </c>
      <c r="Y504" s="4">
        <v>1</v>
      </c>
      <c r="Z504" s="4">
        <v>7</v>
      </c>
      <c r="AA504" s="4">
        <v>557</v>
      </c>
    </row>
    <row r="505" spans="1:27" x14ac:dyDescent="0.2">
      <c r="A505" s="4">
        <v>558</v>
      </c>
      <c r="B505" s="4" t="s">
        <v>3067</v>
      </c>
      <c r="C505" s="4">
        <v>0</v>
      </c>
      <c r="D505" s="4" t="s">
        <v>3890</v>
      </c>
      <c r="E505" s="4" t="s">
        <v>1669</v>
      </c>
      <c r="F505" s="4" t="s">
        <v>32</v>
      </c>
      <c r="G505" s="4" t="s">
        <v>33</v>
      </c>
      <c r="H505" s="4">
        <v>1</v>
      </c>
      <c r="I505" s="4" t="s">
        <v>34</v>
      </c>
      <c r="J505" s="4" t="s">
        <v>35</v>
      </c>
      <c r="K505" s="4" t="s">
        <v>1519</v>
      </c>
      <c r="L505" s="4" t="s">
        <v>4337</v>
      </c>
      <c r="M505" s="4" t="s">
        <v>1490</v>
      </c>
      <c r="N505" s="4" t="s">
        <v>1502</v>
      </c>
      <c r="O505" s="4" t="s">
        <v>1509</v>
      </c>
      <c r="P505" s="4" t="s">
        <v>4826</v>
      </c>
      <c r="Q505" s="4" t="s">
        <v>1503</v>
      </c>
      <c r="R505" s="4" t="s">
        <v>1494</v>
      </c>
      <c r="S505" s="4" t="s">
        <v>1670</v>
      </c>
      <c r="T505" s="4">
        <v>1</v>
      </c>
      <c r="U505" s="4" t="s">
        <v>41</v>
      </c>
      <c r="V505" s="4" t="s">
        <v>78</v>
      </c>
      <c r="W505" s="4" t="s">
        <v>78</v>
      </c>
      <c r="X505" s="4">
        <v>267</v>
      </c>
      <c r="Y505" s="4">
        <v>2</v>
      </c>
      <c r="Z505" s="4">
        <v>11</v>
      </c>
      <c r="AA505" s="4">
        <v>558</v>
      </c>
    </row>
    <row r="506" spans="1:27" x14ac:dyDescent="0.2">
      <c r="A506" s="4">
        <v>307</v>
      </c>
      <c r="B506" s="4" t="s">
        <v>2816</v>
      </c>
      <c r="C506" s="4">
        <v>0</v>
      </c>
      <c r="D506" s="4" t="s">
        <v>3891</v>
      </c>
      <c r="E506" s="4" t="s">
        <v>1004</v>
      </c>
      <c r="F506" s="4" t="s">
        <v>32</v>
      </c>
      <c r="G506" s="4" t="s">
        <v>33</v>
      </c>
      <c r="H506" s="4">
        <v>1</v>
      </c>
      <c r="I506" s="4" t="s">
        <v>34</v>
      </c>
      <c r="J506" s="4" t="s">
        <v>35</v>
      </c>
      <c r="K506" s="4" t="s">
        <v>1005</v>
      </c>
      <c r="L506" s="4" t="s">
        <v>4389</v>
      </c>
      <c r="M506" s="4" t="s">
        <v>902</v>
      </c>
      <c r="N506" s="4" t="s">
        <v>903</v>
      </c>
      <c r="O506" s="4" t="s">
        <v>999</v>
      </c>
      <c r="P506" s="4" t="s">
        <v>4849</v>
      </c>
      <c r="Q506" s="4" t="s">
        <v>905</v>
      </c>
      <c r="R506" s="4" t="s">
        <v>906</v>
      </c>
      <c r="S506" s="4" t="s">
        <v>1004</v>
      </c>
      <c r="T506" s="4">
        <v>1</v>
      </c>
      <c r="U506" s="4" t="s">
        <v>41</v>
      </c>
      <c r="V506" s="4">
        <v>1</v>
      </c>
      <c r="W506" s="4">
        <v>2015</v>
      </c>
      <c r="X506" s="4">
        <v>184</v>
      </c>
      <c r="Y506" s="4">
        <v>6</v>
      </c>
      <c r="Z506" s="4">
        <v>8</v>
      </c>
      <c r="AA506" s="4">
        <v>307</v>
      </c>
    </row>
    <row r="507" spans="1:27" x14ac:dyDescent="0.2">
      <c r="A507" s="4">
        <v>309</v>
      </c>
      <c r="B507" s="4" t="s">
        <v>2818</v>
      </c>
      <c r="C507" s="4">
        <v>0</v>
      </c>
      <c r="D507" s="4" t="s">
        <v>3892</v>
      </c>
      <c r="E507" s="4" t="s">
        <v>458</v>
      </c>
      <c r="F507" s="4" t="s">
        <v>32</v>
      </c>
      <c r="G507" s="4" t="s">
        <v>33</v>
      </c>
      <c r="H507" s="4">
        <v>1</v>
      </c>
      <c r="I507" s="4" t="s">
        <v>34</v>
      </c>
      <c r="J507" s="4" t="s">
        <v>35</v>
      </c>
      <c r="K507" s="4" t="s">
        <v>1008</v>
      </c>
      <c r="L507" s="4" t="s">
        <v>4612</v>
      </c>
      <c r="M507" s="4" t="s">
        <v>902</v>
      </c>
      <c r="N507" s="4" t="s">
        <v>903</v>
      </c>
      <c r="O507" s="4" t="s">
        <v>1009</v>
      </c>
      <c r="P507" s="4" t="s">
        <v>4908</v>
      </c>
      <c r="Q507" s="4" t="s">
        <v>1010</v>
      </c>
      <c r="R507" s="4" t="s">
        <v>906</v>
      </c>
      <c r="S507" s="4" t="s">
        <v>1011</v>
      </c>
      <c r="T507" s="4">
        <v>1</v>
      </c>
      <c r="U507" s="4" t="s">
        <v>41</v>
      </c>
      <c r="V507" s="4">
        <v>1</v>
      </c>
      <c r="W507" s="4">
        <v>2017</v>
      </c>
      <c r="X507" s="4">
        <v>571</v>
      </c>
      <c r="Y507" s="4">
        <v>5</v>
      </c>
      <c r="Z507" s="4">
        <v>21</v>
      </c>
      <c r="AA507" s="4">
        <v>309</v>
      </c>
    </row>
    <row r="508" spans="1:27" x14ac:dyDescent="0.2">
      <c r="A508" s="4">
        <v>619</v>
      </c>
      <c r="B508" s="4" t="s">
        <v>3128</v>
      </c>
      <c r="C508" s="4">
        <v>0</v>
      </c>
      <c r="D508" s="4" t="s">
        <v>3893</v>
      </c>
      <c r="E508" s="4" t="s">
        <v>1818</v>
      </c>
      <c r="F508" s="4" t="s">
        <v>32</v>
      </c>
      <c r="G508" s="4" t="s">
        <v>33</v>
      </c>
      <c r="H508" s="4">
        <v>1</v>
      </c>
      <c r="I508" s="4" t="s">
        <v>34</v>
      </c>
      <c r="J508" s="4" t="s">
        <v>35</v>
      </c>
      <c r="K508" s="4" t="s">
        <v>1819</v>
      </c>
      <c r="L508" s="4" t="s">
        <v>4415</v>
      </c>
      <c r="M508" s="4" t="s">
        <v>1798</v>
      </c>
      <c r="N508" s="4" t="s">
        <v>1798</v>
      </c>
      <c r="O508" s="4" t="s">
        <v>1820</v>
      </c>
      <c r="P508" s="4" t="s">
        <v>4863</v>
      </c>
      <c r="Q508" s="4" t="s">
        <v>1816</v>
      </c>
      <c r="R508" s="4" t="s">
        <v>1801</v>
      </c>
      <c r="S508" s="4" t="s">
        <v>1821</v>
      </c>
      <c r="T508" s="4">
        <v>1</v>
      </c>
      <c r="U508" s="4" t="s">
        <v>41</v>
      </c>
      <c r="V508" s="4" t="s">
        <v>78</v>
      </c>
      <c r="W508" s="4" t="s">
        <v>78</v>
      </c>
      <c r="X508" s="4">
        <v>58</v>
      </c>
      <c r="Y508" s="4">
        <v>3</v>
      </c>
      <c r="Z508" s="4">
        <v>5</v>
      </c>
      <c r="AA508" s="4">
        <v>619</v>
      </c>
    </row>
    <row r="509" spans="1:27" x14ac:dyDescent="0.2">
      <c r="A509" s="4">
        <v>693</v>
      </c>
      <c r="B509" s="4" t="s">
        <v>3202</v>
      </c>
      <c r="C509" s="4">
        <v>0</v>
      </c>
      <c r="D509" s="4" t="s">
        <v>3894</v>
      </c>
      <c r="E509" s="4" t="s">
        <v>2004</v>
      </c>
      <c r="F509" s="4" t="s">
        <v>32</v>
      </c>
      <c r="G509" s="4" t="s">
        <v>33</v>
      </c>
      <c r="H509" s="4">
        <v>1</v>
      </c>
      <c r="I509" s="4" t="s">
        <v>34</v>
      </c>
      <c r="J509" s="4" t="s">
        <v>35</v>
      </c>
      <c r="K509" s="4" t="s">
        <v>2004</v>
      </c>
      <c r="L509" s="4" t="s">
        <v>4558</v>
      </c>
      <c r="M509" s="4" t="s">
        <v>1977</v>
      </c>
      <c r="N509" s="4" t="s">
        <v>1977</v>
      </c>
      <c r="O509" s="4" t="s">
        <v>2005</v>
      </c>
      <c r="P509" s="4" t="s">
        <v>4802</v>
      </c>
      <c r="Q509" s="4" t="s">
        <v>1978</v>
      </c>
      <c r="R509" s="4" t="s">
        <v>1979</v>
      </c>
      <c r="S509" s="4" t="s">
        <v>2004</v>
      </c>
      <c r="T509" s="4">
        <v>2</v>
      </c>
      <c r="U509" s="4" t="s">
        <v>77</v>
      </c>
      <c r="V509" s="4" t="s">
        <v>78</v>
      </c>
      <c r="W509" s="4" t="s">
        <v>78</v>
      </c>
      <c r="X509" s="4">
        <v>47</v>
      </c>
      <c r="Y509" s="4">
        <v>2</v>
      </c>
      <c r="Z509" s="4">
        <v>5</v>
      </c>
      <c r="AA509" s="4">
        <v>693</v>
      </c>
    </row>
    <row r="510" spans="1:27" x14ac:dyDescent="0.2">
      <c r="A510" s="4">
        <v>472</v>
      </c>
      <c r="B510" s="4" t="s">
        <v>2981</v>
      </c>
      <c r="C510" s="4">
        <v>0</v>
      </c>
      <c r="D510" s="4" t="s">
        <v>3895</v>
      </c>
      <c r="E510" s="4" t="s">
        <v>1445</v>
      </c>
      <c r="F510" s="4" t="s">
        <v>32</v>
      </c>
      <c r="G510" s="4" t="s">
        <v>33</v>
      </c>
      <c r="H510" s="4">
        <v>1</v>
      </c>
      <c r="I510" s="4" t="s">
        <v>34</v>
      </c>
      <c r="J510" s="4" t="s">
        <v>35</v>
      </c>
      <c r="K510" s="4" t="s">
        <v>1149</v>
      </c>
      <c r="L510" s="4" t="s">
        <v>4613</v>
      </c>
      <c r="M510" s="4" t="s">
        <v>1105</v>
      </c>
      <c r="N510" s="4" t="s">
        <v>1105</v>
      </c>
      <c r="O510" s="4" t="s">
        <v>1446</v>
      </c>
      <c r="P510" s="4" t="s">
        <v>4421</v>
      </c>
      <c r="Q510" s="4" t="s">
        <v>1261</v>
      </c>
      <c r="R510" s="4" t="s">
        <v>1225</v>
      </c>
      <c r="S510" s="4" t="s">
        <v>1446</v>
      </c>
      <c r="T510" s="4">
        <v>1</v>
      </c>
      <c r="U510" s="4" t="s">
        <v>41</v>
      </c>
      <c r="V510" s="4" t="s">
        <v>78</v>
      </c>
      <c r="W510" s="4" t="s">
        <v>78</v>
      </c>
      <c r="X510" s="4">
        <v>452</v>
      </c>
      <c r="Y510" s="4">
        <v>6</v>
      </c>
      <c r="Z510" s="4">
        <v>15</v>
      </c>
      <c r="AA510" s="4">
        <v>472</v>
      </c>
    </row>
    <row r="511" spans="1:27" x14ac:dyDescent="0.2">
      <c r="A511" s="4">
        <v>17</v>
      </c>
      <c r="B511" s="4" t="s">
        <v>2526</v>
      </c>
      <c r="C511" s="4">
        <v>0</v>
      </c>
      <c r="D511" s="4" t="s">
        <v>3896</v>
      </c>
      <c r="E511" s="4" t="s">
        <v>93</v>
      </c>
      <c r="F511" s="4" t="s">
        <v>32</v>
      </c>
      <c r="G511" s="4" t="s">
        <v>33</v>
      </c>
      <c r="H511" s="4">
        <v>1</v>
      </c>
      <c r="I511" s="4" t="s">
        <v>34</v>
      </c>
      <c r="J511" s="4" t="s">
        <v>35</v>
      </c>
      <c r="K511" s="4" t="s">
        <v>94</v>
      </c>
      <c r="L511" s="4" t="s">
        <v>4316</v>
      </c>
      <c r="M511" s="4" t="s">
        <v>37</v>
      </c>
      <c r="N511" s="4" t="s">
        <v>44</v>
      </c>
      <c r="O511" s="4" t="s">
        <v>85</v>
      </c>
      <c r="P511" s="4" t="s">
        <v>4812</v>
      </c>
      <c r="Q511" s="4" t="s">
        <v>86</v>
      </c>
      <c r="R511" s="4" t="s">
        <v>40</v>
      </c>
      <c r="S511" s="4" t="s">
        <v>95</v>
      </c>
      <c r="T511" s="4">
        <v>1</v>
      </c>
      <c r="U511" s="4" t="s">
        <v>41</v>
      </c>
      <c r="V511" s="4"/>
      <c r="W511" s="4"/>
      <c r="X511" s="4">
        <v>181</v>
      </c>
      <c r="Y511" s="4"/>
      <c r="Z511" s="4">
        <v>9</v>
      </c>
      <c r="AA511" s="4">
        <v>17</v>
      </c>
    </row>
    <row r="512" spans="1:27" x14ac:dyDescent="0.2">
      <c r="A512" s="4">
        <v>85</v>
      </c>
      <c r="B512" s="4" t="s">
        <v>2594</v>
      </c>
      <c r="C512" s="4">
        <v>0</v>
      </c>
      <c r="D512" s="4" t="s">
        <v>3897</v>
      </c>
      <c r="E512" s="4" t="s">
        <v>331</v>
      </c>
      <c r="F512" s="4" t="s">
        <v>32</v>
      </c>
      <c r="G512" s="4" t="s">
        <v>33</v>
      </c>
      <c r="H512" s="4">
        <v>1</v>
      </c>
      <c r="I512" s="4" t="s">
        <v>34</v>
      </c>
      <c r="J512" s="4" t="s">
        <v>35</v>
      </c>
      <c r="K512" s="4" t="s">
        <v>332</v>
      </c>
      <c r="L512" s="4" t="s">
        <v>4614</v>
      </c>
      <c r="M512" s="4" t="s">
        <v>236</v>
      </c>
      <c r="N512" s="4" t="s">
        <v>236</v>
      </c>
      <c r="O512" s="4" t="s">
        <v>333</v>
      </c>
      <c r="P512" s="4" t="s">
        <v>4904</v>
      </c>
      <c r="Q512" s="4" t="s">
        <v>329</v>
      </c>
      <c r="R512" s="4" t="s">
        <v>240</v>
      </c>
      <c r="S512" s="4" t="s">
        <v>334</v>
      </c>
      <c r="T512" s="4">
        <v>2</v>
      </c>
      <c r="U512" s="4" t="s">
        <v>77</v>
      </c>
      <c r="V512" s="4" t="s">
        <v>78</v>
      </c>
      <c r="W512" s="4" t="s">
        <v>78</v>
      </c>
      <c r="X512" s="4">
        <v>44</v>
      </c>
      <c r="Y512" s="4">
        <v>1</v>
      </c>
      <c r="Z512" s="4">
        <v>5</v>
      </c>
      <c r="AA512" s="4">
        <v>85</v>
      </c>
    </row>
    <row r="513" spans="1:27" x14ac:dyDescent="0.2">
      <c r="A513" s="4">
        <v>709</v>
      </c>
      <c r="B513" s="4" t="s">
        <v>3218</v>
      </c>
      <c r="C513" s="4">
        <v>0</v>
      </c>
      <c r="D513" s="4" t="s">
        <v>3898</v>
      </c>
      <c r="E513" s="4" t="s">
        <v>2050</v>
      </c>
      <c r="F513" s="4" t="s">
        <v>32</v>
      </c>
      <c r="G513" s="4" t="s">
        <v>33</v>
      </c>
      <c r="H513" s="4">
        <v>1</v>
      </c>
      <c r="I513" s="4" t="s">
        <v>34</v>
      </c>
      <c r="J513" s="4" t="s">
        <v>35</v>
      </c>
      <c r="K513" s="4" t="s">
        <v>2051</v>
      </c>
      <c r="L513" s="4" t="s">
        <v>4615</v>
      </c>
      <c r="M513" s="4" t="s">
        <v>1977</v>
      </c>
      <c r="N513" s="4" t="s">
        <v>2052</v>
      </c>
      <c r="O513" s="4" t="s">
        <v>2053</v>
      </c>
      <c r="P513" s="4" t="s">
        <v>4797</v>
      </c>
      <c r="Q513" s="4" t="s">
        <v>2054</v>
      </c>
      <c r="R513" s="4" t="s">
        <v>1979</v>
      </c>
      <c r="S513" s="4" t="s">
        <v>2055</v>
      </c>
      <c r="T513" s="4">
        <v>2</v>
      </c>
      <c r="U513" s="4" t="s">
        <v>77</v>
      </c>
      <c r="V513" s="4" t="s">
        <v>78</v>
      </c>
      <c r="W513" s="4" t="s">
        <v>78</v>
      </c>
      <c r="X513" s="4">
        <v>62</v>
      </c>
      <c r="Y513" s="4">
        <v>2</v>
      </c>
      <c r="Z513" s="4">
        <v>5</v>
      </c>
      <c r="AA513" s="4">
        <v>709</v>
      </c>
    </row>
    <row r="514" spans="1:27" x14ac:dyDescent="0.2">
      <c r="A514" s="4">
        <v>736</v>
      </c>
      <c r="B514" s="4" t="s">
        <v>3245</v>
      </c>
      <c r="C514" s="4">
        <v>0</v>
      </c>
      <c r="D514" s="4" t="s">
        <v>3899</v>
      </c>
      <c r="E514" s="4" t="s">
        <v>138</v>
      </c>
      <c r="F514" s="4" t="s">
        <v>32</v>
      </c>
      <c r="G514" s="4" t="s">
        <v>33</v>
      </c>
      <c r="H514" s="4">
        <v>1</v>
      </c>
      <c r="I514" s="4" t="s">
        <v>34</v>
      </c>
      <c r="J514" s="4" t="s">
        <v>35</v>
      </c>
      <c r="K514" s="4" t="s">
        <v>2114</v>
      </c>
      <c r="L514" s="4" t="s">
        <v>4616</v>
      </c>
      <c r="M514" s="4" t="s">
        <v>1977</v>
      </c>
      <c r="N514" s="4" t="s">
        <v>2108</v>
      </c>
      <c r="O514" s="4" t="s">
        <v>2115</v>
      </c>
      <c r="P514" s="4" t="s">
        <v>4800</v>
      </c>
      <c r="Q514" s="4" t="s">
        <v>2110</v>
      </c>
      <c r="R514" s="4" t="s">
        <v>1979</v>
      </c>
      <c r="S514" s="4" t="s">
        <v>2114</v>
      </c>
      <c r="T514" s="4">
        <v>2</v>
      </c>
      <c r="U514" s="4" t="s">
        <v>77</v>
      </c>
      <c r="V514" s="4">
        <v>1</v>
      </c>
      <c r="W514" s="4">
        <v>2016</v>
      </c>
      <c r="X514" s="4">
        <v>193</v>
      </c>
      <c r="Y514" s="4">
        <v>4</v>
      </c>
      <c r="Z514" s="4">
        <v>12</v>
      </c>
      <c r="AA514" s="4">
        <v>736</v>
      </c>
    </row>
    <row r="515" spans="1:27" x14ac:dyDescent="0.2">
      <c r="A515" s="4">
        <v>233</v>
      </c>
      <c r="B515" s="4" t="s">
        <v>2742</v>
      </c>
      <c r="C515" s="4">
        <v>0</v>
      </c>
      <c r="D515" s="4" t="s">
        <v>3900</v>
      </c>
      <c r="E515" s="4" t="s">
        <v>790</v>
      </c>
      <c r="F515" s="4" t="s">
        <v>32</v>
      </c>
      <c r="G515" s="4" t="s">
        <v>33</v>
      </c>
      <c r="H515" s="4">
        <v>1</v>
      </c>
      <c r="I515" s="4" t="s">
        <v>34</v>
      </c>
      <c r="J515" s="4" t="s">
        <v>35</v>
      </c>
      <c r="K515" s="4" t="s">
        <v>756</v>
      </c>
      <c r="L515" s="4" t="s">
        <v>4569</v>
      </c>
      <c r="M515" s="4" t="s">
        <v>757</v>
      </c>
      <c r="N515" s="4" t="s">
        <v>757</v>
      </c>
      <c r="O515" s="4" t="s">
        <v>788</v>
      </c>
      <c r="P515" s="4" t="s">
        <v>4858</v>
      </c>
      <c r="Q515" s="4" t="s">
        <v>759</v>
      </c>
      <c r="R515" s="4" t="s">
        <v>760</v>
      </c>
      <c r="S515" s="4" t="s">
        <v>791</v>
      </c>
      <c r="T515" s="4">
        <v>2</v>
      </c>
      <c r="U515" s="4" t="s">
        <v>77</v>
      </c>
      <c r="V515" s="4">
        <v>1</v>
      </c>
      <c r="W515" s="4">
        <v>2017</v>
      </c>
      <c r="X515" s="4">
        <v>136</v>
      </c>
      <c r="Y515" s="4">
        <v>3</v>
      </c>
      <c r="Z515" s="4">
        <v>9</v>
      </c>
      <c r="AA515" s="4">
        <v>233</v>
      </c>
    </row>
    <row r="516" spans="1:27" x14ac:dyDescent="0.2">
      <c r="A516" s="4">
        <v>65</v>
      </c>
      <c r="B516" s="4" t="s">
        <v>2574</v>
      </c>
      <c r="C516" s="4">
        <v>0</v>
      </c>
      <c r="D516" s="4" t="s">
        <v>3901</v>
      </c>
      <c r="E516" s="4" t="s">
        <v>265</v>
      </c>
      <c r="F516" s="4" t="s">
        <v>32</v>
      </c>
      <c r="G516" s="4" t="s">
        <v>33</v>
      </c>
      <c r="H516" s="4">
        <v>1</v>
      </c>
      <c r="I516" s="4" t="s">
        <v>34</v>
      </c>
      <c r="J516" s="4" t="s">
        <v>35</v>
      </c>
      <c r="K516" s="4" t="s">
        <v>266</v>
      </c>
      <c r="L516" s="4" t="s">
        <v>4575</v>
      </c>
      <c r="M516" s="4" t="s">
        <v>236</v>
      </c>
      <c r="N516" s="4" t="s">
        <v>236</v>
      </c>
      <c r="O516" s="4" t="s">
        <v>267</v>
      </c>
      <c r="P516" s="4" t="s">
        <v>4827</v>
      </c>
      <c r="Q516" s="4" t="s">
        <v>253</v>
      </c>
      <c r="R516" s="4" t="s">
        <v>240</v>
      </c>
      <c r="S516" s="4" t="s">
        <v>268</v>
      </c>
      <c r="T516" s="4">
        <v>1</v>
      </c>
      <c r="U516" s="4" t="s">
        <v>41</v>
      </c>
      <c r="V516" s="4">
        <v>1</v>
      </c>
      <c r="W516" s="4">
        <v>2015</v>
      </c>
      <c r="X516" s="4">
        <v>277</v>
      </c>
      <c r="Y516" s="4">
        <v>3</v>
      </c>
      <c r="Z516" s="4">
        <v>11</v>
      </c>
      <c r="AA516" s="4">
        <v>65</v>
      </c>
    </row>
    <row r="517" spans="1:27" x14ac:dyDescent="0.2">
      <c r="A517" s="4">
        <v>148</v>
      </c>
      <c r="B517" s="4" t="s">
        <v>2657</v>
      </c>
      <c r="C517" s="4">
        <v>0</v>
      </c>
      <c r="D517" s="4" t="s">
        <v>3902</v>
      </c>
      <c r="E517" s="4" t="s">
        <v>541</v>
      </c>
      <c r="F517" s="4" t="s">
        <v>32</v>
      </c>
      <c r="G517" s="4" t="s">
        <v>33</v>
      </c>
      <c r="H517" s="4">
        <v>2</v>
      </c>
      <c r="I517" s="4" t="s">
        <v>47</v>
      </c>
      <c r="J517" s="4" t="s">
        <v>48</v>
      </c>
      <c r="K517" s="4" t="s">
        <v>542</v>
      </c>
      <c r="L517" s="4" t="s">
        <v>4312</v>
      </c>
      <c r="M517" s="4" t="s">
        <v>515</v>
      </c>
      <c r="N517" s="4" t="s">
        <v>535</v>
      </c>
      <c r="O517" s="4" t="s">
        <v>540</v>
      </c>
      <c r="P517" s="4" t="s">
        <v>4809</v>
      </c>
      <c r="Q517" s="4" t="s">
        <v>537</v>
      </c>
      <c r="R517" s="4" t="s">
        <v>518</v>
      </c>
      <c r="S517" s="4" t="s">
        <v>540</v>
      </c>
      <c r="T517" s="4">
        <v>1</v>
      </c>
      <c r="U517" s="4" t="s">
        <v>41</v>
      </c>
      <c r="V517" s="4" t="s">
        <v>78</v>
      </c>
      <c r="W517" s="4" t="s">
        <v>78</v>
      </c>
      <c r="X517" s="4">
        <v>108</v>
      </c>
      <c r="Y517" s="4">
        <v>3</v>
      </c>
      <c r="Z517" s="4">
        <v>5</v>
      </c>
      <c r="AA517" s="4">
        <v>148</v>
      </c>
    </row>
    <row r="518" spans="1:27" x14ac:dyDescent="0.2">
      <c r="A518" s="4">
        <v>363</v>
      </c>
      <c r="B518" s="4" t="s">
        <v>2872</v>
      </c>
      <c r="C518" s="4">
        <v>0</v>
      </c>
      <c r="D518" s="4" t="s">
        <v>3903</v>
      </c>
      <c r="E518" s="4" t="s">
        <v>1177</v>
      </c>
      <c r="F518" s="4" t="s">
        <v>32</v>
      </c>
      <c r="G518" s="4" t="s">
        <v>33</v>
      </c>
      <c r="H518" s="4">
        <v>1</v>
      </c>
      <c r="I518" s="4" t="s">
        <v>34</v>
      </c>
      <c r="J518" s="4" t="s">
        <v>35</v>
      </c>
      <c r="K518" s="4" t="s">
        <v>1178</v>
      </c>
      <c r="L518" s="4" t="s">
        <v>4617</v>
      </c>
      <c r="M518" s="4" t="s">
        <v>1105</v>
      </c>
      <c r="N518" s="4" t="s">
        <v>960</v>
      </c>
      <c r="O518" s="4" t="s">
        <v>1179</v>
      </c>
      <c r="P518" s="4" t="s">
        <v>4824</v>
      </c>
      <c r="Q518" s="4" t="s">
        <v>1176</v>
      </c>
      <c r="R518" s="4" t="s">
        <v>1109</v>
      </c>
      <c r="S518" s="4" t="s">
        <v>1180</v>
      </c>
      <c r="T518" s="4">
        <v>1</v>
      </c>
      <c r="U518" s="4" t="s">
        <v>41</v>
      </c>
      <c r="V518" s="4" t="s">
        <v>78</v>
      </c>
      <c r="W518" s="4" t="s">
        <v>78</v>
      </c>
      <c r="X518" s="4">
        <v>25</v>
      </c>
      <c r="Y518" s="4">
        <v>2</v>
      </c>
      <c r="Z518" s="4">
        <v>5</v>
      </c>
      <c r="AA518" s="4">
        <v>363</v>
      </c>
    </row>
    <row r="519" spans="1:27" x14ac:dyDescent="0.2">
      <c r="A519" s="4">
        <v>257</v>
      </c>
      <c r="B519" s="4" t="s">
        <v>2766</v>
      </c>
      <c r="C519" s="4">
        <v>0</v>
      </c>
      <c r="D519" s="4" t="s">
        <v>3904</v>
      </c>
      <c r="E519" s="4" t="s">
        <v>856</v>
      </c>
      <c r="F519" s="4" t="s">
        <v>32</v>
      </c>
      <c r="G519" s="4" t="s">
        <v>33</v>
      </c>
      <c r="H519" s="4">
        <v>1</v>
      </c>
      <c r="I519" s="4" t="s">
        <v>34</v>
      </c>
      <c r="J519" s="4" t="s">
        <v>35</v>
      </c>
      <c r="K519" s="4" t="s">
        <v>857</v>
      </c>
      <c r="L519" s="4" t="s">
        <v>4618</v>
      </c>
      <c r="M519" s="4" t="s">
        <v>844</v>
      </c>
      <c r="N519" s="4" t="s">
        <v>853</v>
      </c>
      <c r="O519" s="4" t="s">
        <v>410</v>
      </c>
      <c r="P519" s="4" t="s">
        <v>4894</v>
      </c>
      <c r="Q519" s="4" t="s">
        <v>855</v>
      </c>
      <c r="R519" s="4" t="s">
        <v>847</v>
      </c>
      <c r="S519" s="4" t="s">
        <v>410</v>
      </c>
      <c r="T519" s="4">
        <v>1</v>
      </c>
      <c r="U519" s="4" t="s">
        <v>41</v>
      </c>
      <c r="V519" s="4">
        <v>1</v>
      </c>
      <c r="W519" s="4">
        <v>2016</v>
      </c>
      <c r="X519" s="4">
        <v>133</v>
      </c>
      <c r="Y519" s="4">
        <v>3</v>
      </c>
      <c r="Z519" s="4">
        <v>5</v>
      </c>
      <c r="AA519" s="4">
        <v>257</v>
      </c>
    </row>
    <row r="520" spans="1:27" x14ac:dyDescent="0.2">
      <c r="A520" s="4">
        <v>700</v>
      </c>
      <c r="B520" s="4" t="s">
        <v>3209</v>
      </c>
      <c r="C520" s="4">
        <v>0</v>
      </c>
      <c r="D520" s="4" t="s">
        <v>3905</v>
      </c>
      <c r="E520" s="4" t="s">
        <v>2025</v>
      </c>
      <c r="F520" s="4" t="s">
        <v>32</v>
      </c>
      <c r="G520" s="4" t="s">
        <v>33</v>
      </c>
      <c r="H520" s="4">
        <v>1</v>
      </c>
      <c r="I520" s="4" t="s">
        <v>34</v>
      </c>
      <c r="J520" s="4" t="s">
        <v>35</v>
      </c>
      <c r="K520" s="4" t="s">
        <v>2025</v>
      </c>
      <c r="L520" s="4" t="s">
        <v>3685</v>
      </c>
      <c r="M520" s="4" t="s">
        <v>1977</v>
      </c>
      <c r="N520" s="4" t="s">
        <v>2021</v>
      </c>
      <c r="O520" s="4" t="s">
        <v>2026</v>
      </c>
      <c r="P520" s="4" t="s">
        <v>4906</v>
      </c>
      <c r="Q520" s="4" t="s">
        <v>2023</v>
      </c>
      <c r="R520" s="4" t="s">
        <v>1979</v>
      </c>
      <c r="S520" s="4" t="s">
        <v>2025</v>
      </c>
      <c r="T520" s="4">
        <v>2</v>
      </c>
      <c r="U520" s="4" t="s">
        <v>77</v>
      </c>
      <c r="V520" s="4" t="s">
        <v>78</v>
      </c>
      <c r="W520" s="4" t="s">
        <v>78</v>
      </c>
      <c r="X520" s="4">
        <v>61</v>
      </c>
      <c r="Y520" s="4">
        <v>2</v>
      </c>
      <c r="Z520" s="4">
        <v>5</v>
      </c>
      <c r="AA520" s="4">
        <v>700</v>
      </c>
    </row>
    <row r="521" spans="1:27" x14ac:dyDescent="0.2">
      <c r="A521" s="4">
        <v>701</v>
      </c>
      <c r="B521" s="4" t="s">
        <v>3210</v>
      </c>
      <c r="C521" s="4">
        <v>0</v>
      </c>
      <c r="D521" s="4" t="s">
        <v>3906</v>
      </c>
      <c r="E521" s="4" t="s">
        <v>2027</v>
      </c>
      <c r="F521" s="4" t="s">
        <v>32</v>
      </c>
      <c r="G521" s="4" t="s">
        <v>33</v>
      </c>
      <c r="H521" s="4">
        <v>1</v>
      </c>
      <c r="I521" s="4" t="s">
        <v>34</v>
      </c>
      <c r="J521" s="4" t="s">
        <v>35</v>
      </c>
      <c r="K521" s="4" t="s">
        <v>2027</v>
      </c>
      <c r="L521" s="4" t="s">
        <v>4619</v>
      </c>
      <c r="M521" s="4" t="s">
        <v>1977</v>
      </c>
      <c r="N521" s="4" t="s">
        <v>2021</v>
      </c>
      <c r="O521" s="4" t="s">
        <v>2028</v>
      </c>
      <c r="P521" s="4" t="s">
        <v>4906</v>
      </c>
      <c r="Q521" s="4" t="s">
        <v>2023</v>
      </c>
      <c r="R521" s="4" t="s">
        <v>1979</v>
      </c>
      <c r="S521" s="4" t="s">
        <v>2027</v>
      </c>
      <c r="T521" s="4">
        <v>2</v>
      </c>
      <c r="U521" s="4" t="s">
        <v>77</v>
      </c>
      <c r="V521" s="4" t="s">
        <v>78</v>
      </c>
      <c r="W521" s="4" t="s">
        <v>78</v>
      </c>
      <c r="X521" s="4">
        <v>100</v>
      </c>
      <c r="Y521" s="4">
        <v>3</v>
      </c>
      <c r="Z521" s="4">
        <v>7</v>
      </c>
      <c r="AA521" s="4">
        <v>701</v>
      </c>
    </row>
    <row r="522" spans="1:27" x14ac:dyDescent="0.2">
      <c r="A522" s="4">
        <v>796</v>
      </c>
      <c r="B522" s="4" t="s">
        <v>3305</v>
      </c>
      <c r="C522" s="4">
        <v>0</v>
      </c>
      <c r="D522" s="4" t="s">
        <v>3907</v>
      </c>
      <c r="E522" s="4" t="s">
        <v>2246</v>
      </c>
      <c r="F522" s="4" t="s">
        <v>32</v>
      </c>
      <c r="G522" s="4" t="s">
        <v>33</v>
      </c>
      <c r="H522" s="4">
        <v>1</v>
      </c>
      <c r="I522" s="4" t="s">
        <v>34</v>
      </c>
      <c r="J522" s="4" t="s">
        <v>35</v>
      </c>
      <c r="K522" s="4" t="s">
        <v>2247</v>
      </c>
      <c r="L522" s="4" t="s">
        <v>4302</v>
      </c>
      <c r="M522" s="4" t="s">
        <v>1977</v>
      </c>
      <c r="N522" s="4" t="s">
        <v>2017</v>
      </c>
      <c r="O522" s="4" t="s">
        <v>2018</v>
      </c>
      <c r="P522" s="4" t="s">
        <v>4803</v>
      </c>
      <c r="Q522" s="4" t="s">
        <v>2019</v>
      </c>
      <c r="R522" s="4" t="s">
        <v>1979</v>
      </c>
      <c r="S522" s="4" t="s">
        <v>2246</v>
      </c>
      <c r="T522" s="4">
        <v>1</v>
      </c>
      <c r="U522" s="4" t="s">
        <v>41</v>
      </c>
      <c r="V522" s="4" t="s">
        <v>78</v>
      </c>
      <c r="W522" s="4" t="s">
        <v>78</v>
      </c>
      <c r="X522" s="4">
        <v>27</v>
      </c>
      <c r="Y522" s="4">
        <v>1</v>
      </c>
      <c r="Z522" s="4">
        <v>5</v>
      </c>
      <c r="AA522" s="4">
        <v>796</v>
      </c>
    </row>
    <row r="523" spans="1:27" x14ac:dyDescent="0.2">
      <c r="A523" s="4">
        <v>697</v>
      </c>
      <c r="B523" s="4" t="s">
        <v>3206</v>
      </c>
      <c r="C523" s="4">
        <v>0</v>
      </c>
      <c r="D523" s="4" t="s">
        <v>3908</v>
      </c>
      <c r="E523" s="4" t="s">
        <v>2015</v>
      </c>
      <c r="F523" s="4" t="s">
        <v>32</v>
      </c>
      <c r="G523" s="4" t="s">
        <v>33</v>
      </c>
      <c r="H523" s="4">
        <v>1</v>
      </c>
      <c r="I523" s="4" t="s">
        <v>34</v>
      </c>
      <c r="J523" s="4" t="s">
        <v>35</v>
      </c>
      <c r="K523" s="4" t="s">
        <v>2016</v>
      </c>
      <c r="L523" s="4" t="s">
        <v>4302</v>
      </c>
      <c r="M523" s="4" t="s">
        <v>1977</v>
      </c>
      <c r="N523" s="4" t="s">
        <v>2017</v>
      </c>
      <c r="O523" s="4" t="s">
        <v>2018</v>
      </c>
      <c r="P523" s="4" t="s">
        <v>4803</v>
      </c>
      <c r="Q523" s="4" t="s">
        <v>2019</v>
      </c>
      <c r="R523" s="4" t="s">
        <v>1979</v>
      </c>
      <c r="S523" s="4" t="s">
        <v>620</v>
      </c>
      <c r="T523" s="4">
        <v>1</v>
      </c>
      <c r="U523" s="4" t="s">
        <v>41</v>
      </c>
      <c r="V523" s="4" t="s">
        <v>78</v>
      </c>
      <c r="W523" s="4" t="s">
        <v>78</v>
      </c>
      <c r="X523" s="4">
        <v>730</v>
      </c>
      <c r="Y523" s="4">
        <v>15</v>
      </c>
      <c r="Z523" s="4">
        <v>30</v>
      </c>
      <c r="AA523" s="4">
        <v>697</v>
      </c>
    </row>
    <row r="524" spans="1:27" x14ac:dyDescent="0.2">
      <c r="A524" s="4">
        <v>719</v>
      </c>
      <c r="B524" s="4" t="s">
        <v>3228</v>
      </c>
      <c r="C524" s="4">
        <v>0</v>
      </c>
      <c r="D524" s="4" t="s">
        <v>3909</v>
      </c>
      <c r="E524" s="4" t="s">
        <v>2079</v>
      </c>
      <c r="F524" s="4" t="s">
        <v>32</v>
      </c>
      <c r="G524" s="4" t="s">
        <v>33</v>
      </c>
      <c r="H524" s="4">
        <v>1</v>
      </c>
      <c r="I524" s="4" t="s">
        <v>34</v>
      </c>
      <c r="J524" s="4" t="s">
        <v>35</v>
      </c>
      <c r="K524" s="4" t="s">
        <v>2074</v>
      </c>
      <c r="L524" s="4" t="s">
        <v>4620</v>
      </c>
      <c r="M524" s="4" t="s">
        <v>1977</v>
      </c>
      <c r="N524" s="4" t="s">
        <v>2073</v>
      </c>
      <c r="O524" s="4" t="s">
        <v>2074</v>
      </c>
      <c r="P524" s="4" t="s">
        <v>4801</v>
      </c>
      <c r="Q524" s="4" t="s">
        <v>2075</v>
      </c>
      <c r="R524" s="4" t="s">
        <v>1979</v>
      </c>
      <c r="S524" s="4" t="s">
        <v>2074</v>
      </c>
      <c r="T524" s="4">
        <v>1</v>
      </c>
      <c r="U524" s="4" t="s">
        <v>41</v>
      </c>
      <c r="V524" s="4" t="s">
        <v>78</v>
      </c>
      <c r="W524" s="4" t="s">
        <v>78</v>
      </c>
      <c r="X524" s="4">
        <v>64</v>
      </c>
      <c r="Y524" s="4">
        <v>2</v>
      </c>
      <c r="Z524" s="4">
        <v>5</v>
      </c>
      <c r="AA524" s="4">
        <v>719</v>
      </c>
    </row>
    <row r="525" spans="1:27" x14ac:dyDescent="0.2">
      <c r="A525" s="4">
        <v>559</v>
      </c>
      <c r="B525" s="4" t="s">
        <v>3068</v>
      </c>
      <c r="C525" s="4">
        <v>0</v>
      </c>
      <c r="D525" s="4" t="s">
        <v>3910</v>
      </c>
      <c r="E525" s="4" t="s">
        <v>1671</v>
      </c>
      <c r="F525" s="4" t="s">
        <v>32</v>
      </c>
      <c r="G525" s="4" t="s">
        <v>33</v>
      </c>
      <c r="H525" s="4">
        <v>1</v>
      </c>
      <c r="I525" s="4" t="s">
        <v>34</v>
      </c>
      <c r="J525" s="4" t="s">
        <v>35</v>
      </c>
      <c r="K525" s="4" t="s">
        <v>1519</v>
      </c>
      <c r="L525" s="4" t="s">
        <v>4337</v>
      </c>
      <c r="M525" s="4" t="s">
        <v>1490</v>
      </c>
      <c r="N525" s="4" t="s">
        <v>1502</v>
      </c>
      <c r="O525" s="4" t="s">
        <v>1509</v>
      </c>
      <c r="P525" s="4" t="s">
        <v>4826</v>
      </c>
      <c r="Q525" s="4" t="s">
        <v>1503</v>
      </c>
      <c r="R525" s="4" t="s">
        <v>1494</v>
      </c>
      <c r="S525" s="4" t="s">
        <v>1672</v>
      </c>
      <c r="T525" s="4">
        <v>1</v>
      </c>
      <c r="U525" s="4" t="s">
        <v>41</v>
      </c>
      <c r="V525" s="4" t="s">
        <v>78</v>
      </c>
      <c r="W525" s="4" t="s">
        <v>78</v>
      </c>
      <c r="X525" s="4">
        <v>44</v>
      </c>
      <c r="Y525" s="4">
        <v>2</v>
      </c>
      <c r="Z525" s="4">
        <v>5</v>
      </c>
      <c r="AA525" s="4">
        <v>559</v>
      </c>
    </row>
    <row r="526" spans="1:27" x14ac:dyDescent="0.2">
      <c r="A526" s="4">
        <v>101</v>
      </c>
      <c r="B526" s="4" t="s">
        <v>2610</v>
      </c>
      <c r="C526" s="4">
        <v>0</v>
      </c>
      <c r="D526" s="4" t="s">
        <v>3911</v>
      </c>
      <c r="E526" s="4" t="s">
        <v>388</v>
      </c>
      <c r="F526" s="4" t="s">
        <v>32</v>
      </c>
      <c r="G526" s="4" t="s">
        <v>33</v>
      </c>
      <c r="H526" s="4">
        <v>1</v>
      </c>
      <c r="I526" s="4" t="s">
        <v>34</v>
      </c>
      <c r="J526" s="4" t="s">
        <v>35</v>
      </c>
      <c r="K526" s="4" t="s">
        <v>389</v>
      </c>
      <c r="L526" s="4" t="s">
        <v>4621</v>
      </c>
      <c r="M526" s="4" t="s">
        <v>375</v>
      </c>
      <c r="N526" s="4" t="s">
        <v>386</v>
      </c>
      <c r="O526" s="4" t="s">
        <v>138</v>
      </c>
      <c r="P526" s="4" t="s">
        <v>4843</v>
      </c>
      <c r="Q526" s="4" t="s">
        <v>387</v>
      </c>
      <c r="R526" s="4" t="s">
        <v>379</v>
      </c>
      <c r="S526" s="4" t="s">
        <v>138</v>
      </c>
      <c r="T526" s="4">
        <v>1</v>
      </c>
      <c r="U526" s="4" t="s">
        <v>41</v>
      </c>
      <c r="V526" s="4" t="s">
        <v>78</v>
      </c>
      <c r="W526" s="4" t="s">
        <v>78</v>
      </c>
      <c r="X526" s="4">
        <v>21</v>
      </c>
      <c r="Y526" s="4">
        <v>2</v>
      </c>
      <c r="Z526" s="4">
        <v>5</v>
      </c>
      <c r="AA526" s="4">
        <v>101</v>
      </c>
    </row>
    <row r="527" spans="1:27" x14ac:dyDescent="0.2">
      <c r="A527" s="4">
        <v>467</v>
      </c>
      <c r="B527" s="4" t="s">
        <v>2976</v>
      </c>
      <c r="C527" s="4">
        <v>0</v>
      </c>
      <c r="D527" s="4" t="s">
        <v>3912</v>
      </c>
      <c r="E527" s="4" t="s">
        <v>1433</v>
      </c>
      <c r="F527" s="4" t="s">
        <v>32</v>
      </c>
      <c r="G527" s="4" t="s">
        <v>33</v>
      </c>
      <c r="H527" s="4">
        <v>2</v>
      </c>
      <c r="I527" s="4" t="s">
        <v>47</v>
      </c>
      <c r="J527" s="4" t="s">
        <v>48</v>
      </c>
      <c r="K527" s="4" t="s">
        <v>1434</v>
      </c>
      <c r="L527" s="4" t="s">
        <v>4622</v>
      </c>
      <c r="M527" s="4" t="s">
        <v>1105</v>
      </c>
      <c r="N527" s="4" t="s">
        <v>1216</v>
      </c>
      <c r="O527" s="4" t="s">
        <v>1216</v>
      </c>
      <c r="P527" s="4" t="s">
        <v>4871</v>
      </c>
      <c r="Q527" s="4" t="s">
        <v>1218</v>
      </c>
      <c r="R527" s="4" t="s">
        <v>1109</v>
      </c>
      <c r="S527" s="4" t="s">
        <v>1435</v>
      </c>
      <c r="T527" s="4">
        <v>1</v>
      </c>
      <c r="U527" s="4" t="s">
        <v>41</v>
      </c>
      <c r="V527" s="4" t="s">
        <v>78</v>
      </c>
      <c r="W527" s="4" t="s">
        <v>78</v>
      </c>
      <c r="X527" s="4">
        <v>463</v>
      </c>
      <c r="Y527" s="4">
        <v>6</v>
      </c>
      <c r="Z527" s="4">
        <v>15</v>
      </c>
      <c r="AA527" s="4">
        <v>467</v>
      </c>
    </row>
    <row r="528" spans="1:27" x14ac:dyDescent="0.2">
      <c r="A528" s="4">
        <v>442</v>
      </c>
      <c r="B528" s="4" t="s">
        <v>2951</v>
      </c>
      <c r="C528" s="4">
        <v>0</v>
      </c>
      <c r="D528" s="4" t="s">
        <v>3913</v>
      </c>
      <c r="E528" s="4" t="s">
        <v>1362</v>
      </c>
      <c r="F528" s="4" t="s">
        <v>32</v>
      </c>
      <c r="G528" s="4" t="s">
        <v>33</v>
      </c>
      <c r="H528" s="4">
        <v>1</v>
      </c>
      <c r="I528" s="4" t="s">
        <v>34</v>
      </c>
      <c r="J528" s="4" t="s">
        <v>35</v>
      </c>
      <c r="K528" s="4" t="s">
        <v>1363</v>
      </c>
      <c r="L528" s="4" t="s">
        <v>4579</v>
      </c>
      <c r="M528" s="4" t="s">
        <v>1105</v>
      </c>
      <c r="N528" s="4" t="s">
        <v>1105</v>
      </c>
      <c r="O528" s="4" t="s">
        <v>1364</v>
      </c>
      <c r="P528" s="4" t="s">
        <v>4807</v>
      </c>
      <c r="Q528" s="4" t="s">
        <v>1350</v>
      </c>
      <c r="R528" s="4" t="s">
        <v>1225</v>
      </c>
      <c r="S528" s="4" t="s">
        <v>1364</v>
      </c>
      <c r="T528" s="4">
        <v>1</v>
      </c>
      <c r="U528" s="4" t="s">
        <v>41</v>
      </c>
      <c r="V528" s="4" t="s">
        <v>78</v>
      </c>
      <c r="W528" s="4" t="s">
        <v>78</v>
      </c>
      <c r="X528" s="4">
        <v>616</v>
      </c>
      <c r="Y528" s="4">
        <v>11</v>
      </c>
      <c r="Z528" s="4">
        <v>18</v>
      </c>
      <c r="AA528" s="4">
        <v>442</v>
      </c>
    </row>
    <row r="529" spans="1:27" x14ac:dyDescent="0.2">
      <c r="A529" s="4">
        <v>340</v>
      </c>
      <c r="B529" s="4" t="s">
        <v>2849</v>
      </c>
      <c r="C529" s="4">
        <v>0</v>
      </c>
      <c r="D529" s="4" t="s">
        <v>3914</v>
      </c>
      <c r="E529" s="4" t="s">
        <v>1103</v>
      </c>
      <c r="F529" s="4" t="s">
        <v>32</v>
      </c>
      <c r="G529" s="4" t="s">
        <v>33</v>
      </c>
      <c r="H529" s="4">
        <v>1</v>
      </c>
      <c r="I529" s="4" t="s">
        <v>34</v>
      </c>
      <c r="J529" s="4" t="s">
        <v>35</v>
      </c>
      <c r="K529" s="4" t="s">
        <v>1104</v>
      </c>
      <c r="L529" s="4" t="s">
        <v>4623</v>
      </c>
      <c r="M529" s="4" t="s">
        <v>1105</v>
      </c>
      <c r="N529" s="4" t="s">
        <v>1106</v>
      </c>
      <c r="O529" s="4" t="s">
        <v>1107</v>
      </c>
      <c r="P529" s="4" t="s">
        <v>4622</v>
      </c>
      <c r="Q529" s="4" t="s">
        <v>1108</v>
      </c>
      <c r="R529" s="4" t="s">
        <v>1109</v>
      </c>
      <c r="S529" s="4" t="s">
        <v>1110</v>
      </c>
      <c r="T529" s="4">
        <v>2</v>
      </c>
      <c r="U529" s="4" t="s">
        <v>77</v>
      </c>
      <c r="V529" s="4" t="s">
        <v>78</v>
      </c>
      <c r="W529" s="4" t="s">
        <v>78</v>
      </c>
      <c r="X529" s="4">
        <v>118</v>
      </c>
      <c r="Y529" s="4">
        <v>3</v>
      </c>
      <c r="Z529" s="4">
        <v>5</v>
      </c>
      <c r="AA529" s="4">
        <v>340</v>
      </c>
    </row>
    <row r="530" spans="1:27" x14ac:dyDescent="0.2">
      <c r="A530" s="4">
        <v>249</v>
      </c>
      <c r="B530" s="4" t="s">
        <v>2758</v>
      </c>
      <c r="C530" s="4">
        <v>0</v>
      </c>
      <c r="D530" s="4" t="s">
        <v>3915</v>
      </c>
      <c r="E530" s="4" t="s">
        <v>218</v>
      </c>
      <c r="F530" s="4" t="s">
        <v>32</v>
      </c>
      <c r="G530" s="4" t="s">
        <v>33</v>
      </c>
      <c r="H530" s="4">
        <v>1</v>
      </c>
      <c r="I530" s="4" t="s">
        <v>34</v>
      </c>
      <c r="J530" s="4" t="s">
        <v>35</v>
      </c>
      <c r="K530" s="4" t="s">
        <v>830</v>
      </c>
      <c r="L530" s="4" t="s">
        <v>4624</v>
      </c>
      <c r="M530" s="4" t="s">
        <v>757</v>
      </c>
      <c r="N530" s="4" t="s">
        <v>762</v>
      </c>
      <c r="O530" s="4" t="s">
        <v>831</v>
      </c>
      <c r="P530" s="4" t="s">
        <v>4903</v>
      </c>
      <c r="Q530" s="4" t="s">
        <v>764</v>
      </c>
      <c r="R530" s="4" t="s">
        <v>760</v>
      </c>
      <c r="S530" s="4" t="s">
        <v>832</v>
      </c>
      <c r="T530" s="4">
        <v>1</v>
      </c>
      <c r="U530" s="4" t="s">
        <v>41</v>
      </c>
      <c r="V530" s="4">
        <v>1</v>
      </c>
      <c r="W530" s="4">
        <v>2015</v>
      </c>
      <c r="X530" s="4">
        <v>236</v>
      </c>
      <c r="Y530" s="4">
        <v>4</v>
      </c>
      <c r="Z530" s="4">
        <v>11</v>
      </c>
      <c r="AA530" s="4">
        <v>249</v>
      </c>
    </row>
    <row r="531" spans="1:27" x14ac:dyDescent="0.2">
      <c r="A531" s="4">
        <v>431</v>
      </c>
      <c r="B531" s="4" t="s">
        <v>2940</v>
      </c>
      <c r="C531" s="4">
        <v>0</v>
      </c>
      <c r="D531" s="4" t="s">
        <v>3916</v>
      </c>
      <c r="E531" s="4" t="s">
        <v>1336</v>
      </c>
      <c r="F531" s="4" t="s">
        <v>32</v>
      </c>
      <c r="G531" s="4" t="s">
        <v>33</v>
      </c>
      <c r="H531" s="4">
        <v>1</v>
      </c>
      <c r="I531" s="4" t="s">
        <v>34</v>
      </c>
      <c r="J531" s="4" t="s">
        <v>35</v>
      </c>
      <c r="K531" s="4" t="s">
        <v>1337</v>
      </c>
      <c r="L531" s="4" t="s">
        <v>4361</v>
      </c>
      <c r="M531" s="4" t="s">
        <v>1105</v>
      </c>
      <c r="N531" s="4" t="s">
        <v>1105</v>
      </c>
      <c r="O531" s="4" t="s">
        <v>1328</v>
      </c>
      <c r="P531" s="4" t="s">
        <v>4610</v>
      </c>
      <c r="Q531" s="4" t="s">
        <v>1329</v>
      </c>
      <c r="R531" s="4" t="s">
        <v>1225</v>
      </c>
      <c r="S531" s="4" t="s">
        <v>1328</v>
      </c>
      <c r="T531" s="4">
        <v>1</v>
      </c>
      <c r="U531" s="4" t="s">
        <v>41</v>
      </c>
      <c r="V531" s="4" t="s">
        <v>78</v>
      </c>
      <c r="W531" s="4" t="s">
        <v>78</v>
      </c>
      <c r="X531" s="4">
        <v>1016</v>
      </c>
      <c r="Y531" s="4">
        <v>12</v>
      </c>
      <c r="Z531" s="4">
        <v>29</v>
      </c>
      <c r="AA531" s="4">
        <v>431</v>
      </c>
    </row>
    <row r="532" spans="1:27" x14ac:dyDescent="0.2">
      <c r="A532" s="4">
        <v>399</v>
      </c>
      <c r="B532" s="4" t="s">
        <v>2908</v>
      </c>
      <c r="C532" s="4">
        <v>0</v>
      </c>
      <c r="D532" s="4" t="s">
        <v>3917</v>
      </c>
      <c r="E532" s="4" t="s">
        <v>1264</v>
      </c>
      <c r="F532" s="4" t="s">
        <v>32</v>
      </c>
      <c r="G532" s="4" t="s">
        <v>33</v>
      </c>
      <c r="H532" s="4">
        <v>1</v>
      </c>
      <c r="I532" s="4" t="s">
        <v>34</v>
      </c>
      <c r="J532" s="4" t="s">
        <v>35</v>
      </c>
      <c r="K532" s="4" t="s">
        <v>1265</v>
      </c>
      <c r="L532" s="4" t="s">
        <v>4474</v>
      </c>
      <c r="M532" s="4" t="s">
        <v>1105</v>
      </c>
      <c r="N532" s="4" t="s">
        <v>1105</v>
      </c>
      <c r="O532" s="4" t="s">
        <v>155</v>
      </c>
      <c r="P532" s="4" t="s">
        <v>4421</v>
      </c>
      <c r="Q532" s="4" t="s">
        <v>1261</v>
      </c>
      <c r="R532" s="4" t="s">
        <v>1225</v>
      </c>
      <c r="S532" s="4" t="s">
        <v>155</v>
      </c>
      <c r="T532" s="4">
        <v>1</v>
      </c>
      <c r="U532" s="4" t="s">
        <v>41</v>
      </c>
      <c r="V532" s="4" t="s">
        <v>78</v>
      </c>
      <c r="W532" s="4" t="s">
        <v>78</v>
      </c>
      <c r="X532" s="4">
        <v>586</v>
      </c>
      <c r="Y532" s="4">
        <v>11</v>
      </c>
      <c r="Z532" s="4">
        <v>18</v>
      </c>
      <c r="AA532" s="4">
        <v>399</v>
      </c>
    </row>
    <row r="533" spans="1:27" x14ac:dyDescent="0.2">
      <c r="A533" s="4">
        <v>479</v>
      </c>
      <c r="B533" s="4" t="s">
        <v>2988</v>
      </c>
      <c r="C533" s="4">
        <v>0</v>
      </c>
      <c r="D533" s="4" t="s">
        <v>3918</v>
      </c>
      <c r="E533" s="4" t="s">
        <v>1460</v>
      </c>
      <c r="F533" s="4" t="s">
        <v>32</v>
      </c>
      <c r="G533" s="4" t="s">
        <v>33</v>
      </c>
      <c r="H533" s="4">
        <v>1</v>
      </c>
      <c r="I533" s="4" t="s">
        <v>34</v>
      </c>
      <c r="J533" s="4" t="s">
        <v>35</v>
      </c>
      <c r="K533" s="4" t="s">
        <v>1461</v>
      </c>
      <c r="L533" s="4" t="s">
        <v>4420</v>
      </c>
      <c r="M533" s="4" t="s">
        <v>1105</v>
      </c>
      <c r="N533" s="4" t="s">
        <v>1105</v>
      </c>
      <c r="O533" s="4" t="s">
        <v>1291</v>
      </c>
      <c r="P533" s="4" t="s">
        <v>4360</v>
      </c>
      <c r="Q533" s="4" t="s">
        <v>1288</v>
      </c>
      <c r="R533" s="4" t="s">
        <v>1225</v>
      </c>
      <c r="S533" s="4" t="s">
        <v>1291</v>
      </c>
      <c r="T533" s="4">
        <v>1</v>
      </c>
      <c r="U533" s="4" t="s">
        <v>41</v>
      </c>
      <c r="V533" s="4" t="s">
        <v>78</v>
      </c>
      <c r="W533" s="4" t="s">
        <v>78</v>
      </c>
      <c r="X533" s="4">
        <v>719</v>
      </c>
      <c r="Y533" s="4">
        <v>9</v>
      </c>
      <c r="Z533" s="4">
        <v>24</v>
      </c>
      <c r="AA533" s="4">
        <v>479</v>
      </c>
    </row>
    <row r="534" spans="1:27" x14ac:dyDescent="0.2">
      <c r="A534" s="4">
        <v>171</v>
      </c>
      <c r="B534" s="4" t="s">
        <v>2680</v>
      </c>
      <c r="C534" s="4">
        <v>0</v>
      </c>
      <c r="D534" s="4" t="s">
        <v>3919</v>
      </c>
      <c r="E534" s="4" t="s">
        <v>604</v>
      </c>
      <c r="F534" s="4" t="s">
        <v>32</v>
      </c>
      <c r="G534" s="4" t="s">
        <v>33</v>
      </c>
      <c r="H534" s="4">
        <v>1</v>
      </c>
      <c r="I534" s="4" t="s">
        <v>34</v>
      </c>
      <c r="J534" s="4" t="s">
        <v>35</v>
      </c>
      <c r="K534" s="4" t="s">
        <v>605</v>
      </c>
      <c r="L534" s="4" t="s">
        <v>4578</v>
      </c>
      <c r="M534" s="4" t="s">
        <v>581</v>
      </c>
      <c r="N534" s="4" t="s">
        <v>581</v>
      </c>
      <c r="O534" s="4" t="s">
        <v>603</v>
      </c>
      <c r="P534" s="4" t="s">
        <v>4741</v>
      </c>
      <c r="Q534" s="4" t="s">
        <v>602</v>
      </c>
      <c r="R534" s="4" t="s">
        <v>583</v>
      </c>
      <c r="S534" s="4" t="s">
        <v>603</v>
      </c>
      <c r="T534" s="4">
        <v>1</v>
      </c>
      <c r="U534" s="4" t="s">
        <v>41</v>
      </c>
      <c r="V534" s="4" t="s">
        <v>78</v>
      </c>
      <c r="W534" s="4" t="s">
        <v>78</v>
      </c>
      <c r="X534" s="4">
        <v>985</v>
      </c>
      <c r="Y534" s="4">
        <v>14</v>
      </c>
      <c r="Z534" s="4">
        <v>30</v>
      </c>
      <c r="AA534" s="4">
        <v>171</v>
      </c>
    </row>
    <row r="535" spans="1:27" x14ac:dyDescent="0.2">
      <c r="A535" s="4">
        <v>181</v>
      </c>
      <c r="B535" s="4" t="s">
        <v>2690</v>
      </c>
      <c r="C535" s="4">
        <v>0</v>
      </c>
      <c r="D535" s="4" t="s">
        <v>3920</v>
      </c>
      <c r="E535" s="4" t="s">
        <v>628</v>
      </c>
      <c r="F535" s="4" t="s">
        <v>32</v>
      </c>
      <c r="G535" s="4" t="s">
        <v>33</v>
      </c>
      <c r="H535" s="4">
        <v>2</v>
      </c>
      <c r="I535" s="4" t="s">
        <v>47</v>
      </c>
      <c r="J535" s="4" t="s">
        <v>48</v>
      </c>
      <c r="K535" s="4" t="s">
        <v>629</v>
      </c>
      <c r="L535" s="4" t="s">
        <v>4279</v>
      </c>
      <c r="M535" s="4" t="s">
        <v>623</v>
      </c>
      <c r="N535" s="4" t="s">
        <v>623</v>
      </c>
      <c r="O535" s="4" t="s">
        <v>623</v>
      </c>
      <c r="P535" s="4" t="s">
        <v>4786</v>
      </c>
      <c r="Q535" s="4" t="s">
        <v>624</v>
      </c>
      <c r="R535" s="4" t="s">
        <v>625</v>
      </c>
      <c r="S535" s="4" t="s">
        <v>623</v>
      </c>
      <c r="T535" s="4">
        <v>1</v>
      </c>
      <c r="U535" s="4" t="s">
        <v>41</v>
      </c>
      <c r="V535" s="4" t="s">
        <v>78</v>
      </c>
      <c r="W535" s="4" t="s">
        <v>78</v>
      </c>
      <c r="X535" s="4">
        <v>417</v>
      </c>
      <c r="Y535" s="4">
        <v>9</v>
      </c>
      <c r="Z535" s="4">
        <v>15</v>
      </c>
      <c r="AA535" s="4">
        <v>181</v>
      </c>
    </row>
    <row r="536" spans="1:27" x14ac:dyDescent="0.2">
      <c r="A536" s="4">
        <v>204</v>
      </c>
      <c r="B536" s="4" t="s">
        <v>2713</v>
      </c>
      <c r="C536" s="4">
        <v>0</v>
      </c>
      <c r="D536" s="4" t="s">
        <v>3921</v>
      </c>
      <c r="E536" s="4" t="s">
        <v>703</v>
      </c>
      <c r="F536" s="4" t="s">
        <v>32</v>
      </c>
      <c r="G536" s="4" t="s">
        <v>33</v>
      </c>
      <c r="H536" s="4">
        <v>1</v>
      </c>
      <c r="I536" s="4" t="s">
        <v>34</v>
      </c>
      <c r="J536" s="4" t="s">
        <v>35</v>
      </c>
      <c r="K536" s="4" t="s">
        <v>704</v>
      </c>
      <c r="L536" s="4" t="s">
        <v>4625</v>
      </c>
      <c r="M536" s="4" t="s">
        <v>623</v>
      </c>
      <c r="N536" s="4" t="s">
        <v>705</v>
      </c>
      <c r="O536" s="4" t="s">
        <v>706</v>
      </c>
      <c r="P536" s="4" t="s">
        <v>4909</v>
      </c>
      <c r="Q536" s="4" t="s">
        <v>707</v>
      </c>
      <c r="R536" s="4" t="s">
        <v>625</v>
      </c>
      <c r="S536" s="4" t="s">
        <v>704</v>
      </c>
      <c r="T536" s="4">
        <v>1</v>
      </c>
      <c r="U536" s="4" t="s">
        <v>41</v>
      </c>
      <c r="V536" s="4">
        <v>1</v>
      </c>
      <c r="W536" s="4">
        <v>2015</v>
      </c>
      <c r="X536" s="4">
        <v>120</v>
      </c>
      <c r="Y536" s="4">
        <v>1</v>
      </c>
      <c r="Z536" s="4">
        <v>8</v>
      </c>
      <c r="AA536" s="4">
        <v>204</v>
      </c>
    </row>
    <row r="537" spans="1:27" x14ac:dyDescent="0.2">
      <c r="A537" s="4">
        <v>205</v>
      </c>
      <c r="B537" s="4" t="s">
        <v>2714</v>
      </c>
      <c r="C537" s="4">
        <v>0</v>
      </c>
      <c r="D537" s="4" t="s">
        <v>3922</v>
      </c>
      <c r="E537" s="4" t="s">
        <v>708</v>
      </c>
      <c r="F537" s="4" t="s">
        <v>32</v>
      </c>
      <c r="G537" s="4" t="s">
        <v>33</v>
      </c>
      <c r="H537" s="4">
        <v>1</v>
      </c>
      <c r="I537" s="4" t="s">
        <v>34</v>
      </c>
      <c r="J537" s="4" t="s">
        <v>35</v>
      </c>
      <c r="K537" s="4" t="s">
        <v>708</v>
      </c>
      <c r="L537" s="4" t="s">
        <v>4626</v>
      </c>
      <c r="M537" s="4" t="s">
        <v>623</v>
      </c>
      <c r="N537" s="4" t="s">
        <v>705</v>
      </c>
      <c r="O537" s="4" t="s">
        <v>709</v>
      </c>
      <c r="P537" s="4" t="s">
        <v>4909</v>
      </c>
      <c r="Q537" s="4" t="s">
        <v>707</v>
      </c>
      <c r="R537" s="4" t="s">
        <v>625</v>
      </c>
      <c r="S537" s="4" t="s">
        <v>708</v>
      </c>
      <c r="T537" s="4">
        <v>2</v>
      </c>
      <c r="U537" s="4" t="s">
        <v>77</v>
      </c>
      <c r="V537" s="4" t="s">
        <v>78</v>
      </c>
      <c r="W537" s="4" t="s">
        <v>78</v>
      </c>
      <c r="X537" s="4">
        <v>101</v>
      </c>
      <c r="Y537" s="4">
        <v>1</v>
      </c>
      <c r="Z537" s="4">
        <v>5</v>
      </c>
      <c r="AA537" s="4">
        <v>205</v>
      </c>
    </row>
    <row r="538" spans="1:27" x14ac:dyDescent="0.2">
      <c r="A538" s="4">
        <v>822</v>
      </c>
      <c r="B538" s="4" t="s">
        <v>3331</v>
      </c>
      <c r="C538" s="4">
        <v>0</v>
      </c>
      <c r="D538" s="4" t="s">
        <v>3923</v>
      </c>
      <c r="E538" s="4" t="s">
        <v>2315</v>
      </c>
      <c r="F538" s="4" t="s">
        <v>32</v>
      </c>
      <c r="G538" s="4" t="s">
        <v>33</v>
      </c>
      <c r="H538" s="4">
        <v>1</v>
      </c>
      <c r="I538" s="4" t="s">
        <v>34</v>
      </c>
      <c r="J538" s="4" t="s">
        <v>35</v>
      </c>
      <c r="K538" s="4" t="s">
        <v>1836</v>
      </c>
      <c r="L538" s="4" t="s">
        <v>4627</v>
      </c>
      <c r="M538" s="4" t="s">
        <v>967</v>
      </c>
      <c r="N538" s="4" t="s">
        <v>411</v>
      </c>
      <c r="O538" s="4" t="s">
        <v>2316</v>
      </c>
      <c r="P538" s="4" t="s">
        <v>4816</v>
      </c>
      <c r="Q538" s="4" t="s">
        <v>2317</v>
      </c>
      <c r="R538" s="4" t="s">
        <v>2272</v>
      </c>
      <c r="S538" s="4" t="s">
        <v>2316</v>
      </c>
      <c r="T538" s="4">
        <v>1</v>
      </c>
      <c r="U538" s="4" t="s">
        <v>41</v>
      </c>
      <c r="V538" s="4">
        <v>1</v>
      </c>
      <c r="W538" s="4">
        <v>2015</v>
      </c>
      <c r="X538" s="4">
        <v>232</v>
      </c>
      <c r="Y538" s="4">
        <v>5</v>
      </c>
      <c r="Z538" s="4">
        <v>9</v>
      </c>
      <c r="AA538" s="4">
        <v>822</v>
      </c>
    </row>
    <row r="539" spans="1:27" x14ac:dyDescent="0.2">
      <c r="A539" s="4">
        <v>823</v>
      </c>
      <c r="B539" s="4" t="s">
        <v>3332</v>
      </c>
      <c r="C539" s="4">
        <v>0</v>
      </c>
      <c r="D539" s="4" t="s">
        <v>3924</v>
      </c>
      <c r="E539" s="4" t="s">
        <v>2318</v>
      </c>
      <c r="F539" s="4" t="s">
        <v>32</v>
      </c>
      <c r="G539" s="4" t="s">
        <v>33</v>
      </c>
      <c r="H539" s="4">
        <v>1</v>
      </c>
      <c r="I539" s="4" t="s">
        <v>34</v>
      </c>
      <c r="J539" s="4" t="s">
        <v>35</v>
      </c>
      <c r="K539" s="4" t="s">
        <v>2319</v>
      </c>
      <c r="L539" s="4" t="s">
        <v>4628</v>
      </c>
      <c r="M539" s="4" t="s">
        <v>967</v>
      </c>
      <c r="N539" s="4" t="s">
        <v>411</v>
      </c>
      <c r="O539" s="4" t="s">
        <v>2320</v>
      </c>
      <c r="P539" s="4" t="s">
        <v>4816</v>
      </c>
      <c r="Q539" s="4" t="s">
        <v>2317</v>
      </c>
      <c r="R539" s="4" t="s">
        <v>2272</v>
      </c>
      <c r="S539" s="4" t="s">
        <v>2321</v>
      </c>
      <c r="T539" s="4">
        <v>1</v>
      </c>
      <c r="U539" s="4" t="s">
        <v>41</v>
      </c>
      <c r="V539" s="4">
        <v>1</v>
      </c>
      <c r="W539" s="4">
        <v>2016</v>
      </c>
      <c r="X539" s="4">
        <v>234</v>
      </c>
      <c r="Y539" s="4">
        <v>6</v>
      </c>
      <c r="Z539" s="4">
        <v>9</v>
      </c>
      <c r="AA539" s="4">
        <v>823</v>
      </c>
    </row>
    <row r="540" spans="1:27" x14ac:dyDescent="0.2">
      <c r="A540" s="4">
        <v>184</v>
      </c>
      <c r="B540" s="4" t="s">
        <v>2693</v>
      </c>
      <c r="C540" s="4">
        <v>0</v>
      </c>
      <c r="D540" s="4" t="s">
        <v>3925</v>
      </c>
      <c r="E540" s="4" t="s">
        <v>638</v>
      </c>
      <c r="F540" s="4" t="s">
        <v>32</v>
      </c>
      <c r="G540" s="4" t="s">
        <v>33</v>
      </c>
      <c r="H540" s="4">
        <v>2</v>
      </c>
      <c r="I540" s="4" t="s">
        <v>47</v>
      </c>
      <c r="J540" s="4" t="s">
        <v>48</v>
      </c>
      <c r="K540" s="4" t="s">
        <v>639</v>
      </c>
      <c r="L540" s="4" t="s">
        <v>4629</v>
      </c>
      <c r="M540" s="4" t="s">
        <v>623</v>
      </c>
      <c r="N540" s="4" t="s">
        <v>636</v>
      </c>
      <c r="O540" s="4" t="s">
        <v>640</v>
      </c>
      <c r="P540" s="4" t="s">
        <v>4791</v>
      </c>
      <c r="Q540" s="4" t="s">
        <v>637</v>
      </c>
      <c r="R540" s="4" t="s">
        <v>625</v>
      </c>
      <c r="S540" s="4" t="s">
        <v>638</v>
      </c>
      <c r="T540" s="4">
        <v>2</v>
      </c>
      <c r="U540" s="4" t="s">
        <v>77</v>
      </c>
      <c r="V540" s="4" t="s">
        <v>78</v>
      </c>
      <c r="W540" s="4" t="s">
        <v>78</v>
      </c>
      <c r="X540" s="4">
        <v>200</v>
      </c>
      <c r="Y540" s="4">
        <v>3</v>
      </c>
      <c r="Z540" s="4">
        <v>9</v>
      </c>
      <c r="AA540" s="4">
        <v>184</v>
      </c>
    </row>
    <row r="541" spans="1:27" x14ac:dyDescent="0.2">
      <c r="A541" s="4">
        <v>90</v>
      </c>
      <c r="B541" s="4" t="s">
        <v>2599</v>
      </c>
      <c r="C541" s="4">
        <v>0</v>
      </c>
      <c r="D541" s="4" t="s">
        <v>3926</v>
      </c>
      <c r="E541" s="4" t="s">
        <v>348</v>
      </c>
      <c r="F541" s="4" t="s">
        <v>32</v>
      </c>
      <c r="G541" s="4" t="s">
        <v>33</v>
      </c>
      <c r="H541" s="4">
        <v>2</v>
      </c>
      <c r="I541" s="4" t="s">
        <v>47</v>
      </c>
      <c r="J541" s="4" t="s">
        <v>48</v>
      </c>
      <c r="K541" s="4" t="s">
        <v>349</v>
      </c>
      <c r="L541" s="4" t="s">
        <v>4575</v>
      </c>
      <c r="M541" s="4" t="s">
        <v>236</v>
      </c>
      <c r="N541" s="4" t="s">
        <v>236</v>
      </c>
      <c r="O541" s="4" t="s">
        <v>267</v>
      </c>
      <c r="P541" s="4" t="s">
        <v>4827</v>
      </c>
      <c r="Q541" s="4" t="s">
        <v>253</v>
      </c>
      <c r="R541" s="4" t="s">
        <v>240</v>
      </c>
      <c r="S541" s="4" t="s">
        <v>268</v>
      </c>
      <c r="T541" s="4">
        <v>1</v>
      </c>
      <c r="U541" s="4" t="s">
        <v>41</v>
      </c>
      <c r="V541" s="4">
        <v>1</v>
      </c>
      <c r="W541" s="4">
        <v>2015</v>
      </c>
      <c r="X541" s="4">
        <v>272</v>
      </c>
      <c r="Y541" s="4">
        <v>8</v>
      </c>
      <c r="Z541" s="4">
        <v>10</v>
      </c>
      <c r="AA541" s="4">
        <v>90</v>
      </c>
    </row>
    <row r="542" spans="1:27" x14ac:dyDescent="0.2">
      <c r="A542" s="4">
        <v>93</v>
      </c>
      <c r="B542" s="4" t="s">
        <v>2602</v>
      </c>
      <c r="C542" s="4">
        <v>0</v>
      </c>
      <c r="D542" s="4" t="s">
        <v>3927</v>
      </c>
      <c r="E542" s="4" t="s">
        <v>357</v>
      </c>
      <c r="F542" s="4" t="s">
        <v>32</v>
      </c>
      <c r="G542" s="4" t="s">
        <v>33</v>
      </c>
      <c r="H542" s="4">
        <v>1</v>
      </c>
      <c r="I542" s="4" t="s">
        <v>34</v>
      </c>
      <c r="J542" s="4" t="s">
        <v>35</v>
      </c>
      <c r="K542" s="4" t="s">
        <v>358</v>
      </c>
      <c r="L542" s="4" t="s">
        <v>4343</v>
      </c>
      <c r="M542" s="4" t="s">
        <v>236</v>
      </c>
      <c r="N542" s="4" t="s">
        <v>236</v>
      </c>
      <c r="O542" s="4" t="s">
        <v>300</v>
      </c>
      <c r="P542" s="4" t="s">
        <v>4828</v>
      </c>
      <c r="Q542" s="4" t="s">
        <v>294</v>
      </c>
      <c r="R542" s="4" t="s">
        <v>240</v>
      </c>
      <c r="S542" s="4" t="s">
        <v>359</v>
      </c>
      <c r="T542" s="4">
        <v>1</v>
      </c>
      <c r="U542" s="4" t="s">
        <v>41</v>
      </c>
      <c r="V542" s="4">
        <v>1</v>
      </c>
      <c r="W542" s="4">
        <v>2017</v>
      </c>
      <c r="X542" s="4">
        <v>204</v>
      </c>
      <c r="Y542" s="4">
        <v>4</v>
      </c>
      <c r="Z542" s="4">
        <v>10</v>
      </c>
      <c r="AA542" s="4">
        <v>93</v>
      </c>
    </row>
    <row r="543" spans="1:27" x14ac:dyDescent="0.2">
      <c r="A543" s="4">
        <v>669</v>
      </c>
      <c r="B543" s="4" t="s">
        <v>3178</v>
      </c>
      <c r="C543" s="4">
        <v>0</v>
      </c>
      <c r="D543" s="4" t="s">
        <v>3928</v>
      </c>
      <c r="E543" s="4" t="s">
        <v>1945</v>
      </c>
      <c r="F543" s="4" t="s">
        <v>32</v>
      </c>
      <c r="G543" s="4" t="s">
        <v>33</v>
      </c>
      <c r="H543" s="4">
        <v>1</v>
      </c>
      <c r="I543" s="4" t="s">
        <v>34</v>
      </c>
      <c r="J543" s="4" t="s">
        <v>35</v>
      </c>
      <c r="K543" s="4" t="s">
        <v>1946</v>
      </c>
      <c r="L543" s="4" t="s">
        <v>4363</v>
      </c>
      <c r="M543" s="4" t="s">
        <v>1841</v>
      </c>
      <c r="N543" s="4" t="s">
        <v>1947</v>
      </c>
      <c r="O543" s="4" t="s">
        <v>1947</v>
      </c>
      <c r="P543" s="4" t="s">
        <v>4834</v>
      </c>
      <c r="Q543" s="4" t="s">
        <v>1948</v>
      </c>
      <c r="R543" s="4" t="s">
        <v>1844</v>
      </c>
      <c r="S543" s="4" t="s">
        <v>1949</v>
      </c>
      <c r="T543" s="4">
        <v>1</v>
      </c>
      <c r="U543" s="4" t="s">
        <v>41</v>
      </c>
      <c r="V543" s="4">
        <v>1</v>
      </c>
      <c r="W543" s="4">
        <v>2017</v>
      </c>
      <c r="X543" s="4">
        <v>120</v>
      </c>
      <c r="Y543" s="4">
        <v>4</v>
      </c>
      <c r="Z543" s="4">
        <v>5</v>
      </c>
      <c r="AA543" s="4">
        <v>669</v>
      </c>
    </row>
    <row r="544" spans="1:27" x14ac:dyDescent="0.2">
      <c r="A544" s="4">
        <v>680</v>
      </c>
      <c r="B544" s="4" t="s">
        <v>3189</v>
      </c>
      <c r="C544" s="4">
        <v>0</v>
      </c>
      <c r="D544" s="4" t="s">
        <v>3929</v>
      </c>
      <c r="E544" s="4" t="s">
        <v>1973</v>
      </c>
      <c r="F544" s="4" t="s">
        <v>32</v>
      </c>
      <c r="G544" s="4" t="s">
        <v>33</v>
      </c>
      <c r="H544" s="4">
        <v>1</v>
      </c>
      <c r="I544" s="4" t="s">
        <v>34</v>
      </c>
      <c r="J544" s="4" t="s">
        <v>35</v>
      </c>
      <c r="K544" s="4" t="s">
        <v>1974</v>
      </c>
      <c r="L544" s="4" t="s">
        <v>4473</v>
      </c>
      <c r="M544" s="4" t="s">
        <v>1841</v>
      </c>
      <c r="N544" s="4" t="s">
        <v>1947</v>
      </c>
      <c r="O544" s="4" t="s">
        <v>620</v>
      </c>
      <c r="P544" s="4" t="s">
        <v>4834</v>
      </c>
      <c r="Q544" s="4" t="s">
        <v>1948</v>
      </c>
      <c r="R544" s="4" t="s">
        <v>1844</v>
      </c>
      <c r="S544" s="4" t="s">
        <v>620</v>
      </c>
      <c r="T544" s="4">
        <v>1</v>
      </c>
      <c r="U544" s="4" t="s">
        <v>41</v>
      </c>
      <c r="V544" s="4" t="s">
        <v>78</v>
      </c>
      <c r="W544" s="4" t="s">
        <v>78</v>
      </c>
      <c r="X544" s="4">
        <v>238</v>
      </c>
      <c r="Y544" s="4">
        <v>6</v>
      </c>
      <c r="Z544" s="4">
        <v>9</v>
      </c>
      <c r="AA544" s="4">
        <v>680</v>
      </c>
    </row>
    <row r="545" spans="1:27" x14ac:dyDescent="0.2">
      <c r="A545" s="4">
        <v>512</v>
      </c>
      <c r="B545" s="4" t="s">
        <v>3021</v>
      </c>
      <c r="C545" s="4">
        <v>0</v>
      </c>
      <c r="D545" s="4" t="s">
        <v>3930</v>
      </c>
      <c r="E545" s="4" t="s">
        <v>1553</v>
      </c>
      <c r="F545" s="4" t="s">
        <v>32</v>
      </c>
      <c r="G545" s="4" t="s">
        <v>33</v>
      </c>
      <c r="H545" s="4">
        <v>1</v>
      </c>
      <c r="I545" s="4" t="s">
        <v>34</v>
      </c>
      <c r="J545" s="4" t="s">
        <v>35</v>
      </c>
      <c r="K545" s="4" t="s">
        <v>1554</v>
      </c>
      <c r="L545" s="4" t="s">
        <v>4317</v>
      </c>
      <c r="M545" s="4" t="s">
        <v>1490</v>
      </c>
      <c r="N545" s="4" t="s">
        <v>1497</v>
      </c>
      <c r="O545" s="4" t="s">
        <v>1498</v>
      </c>
      <c r="P545" s="4" t="s">
        <v>4813</v>
      </c>
      <c r="Q545" s="4" t="s">
        <v>1499</v>
      </c>
      <c r="R545" s="4" t="s">
        <v>1494</v>
      </c>
      <c r="S545" s="4" t="s">
        <v>1553</v>
      </c>
      <c r="T545" s="4">
        <v>1</v>
      </c>
      <c r="U545" s="4" t="s">
        <v>41</v>
      </c>
      <c r="V545" s="4" t="s">
        <v>78</v>
      </c>
      <c r="W545" s="4" t="s">
        <v>78</v>
      </c>
      <c r="X545" s="4">
        <v>217</v>
      </c>
      <c r="Y545" s="4">
        <v>3</v>
      </c>
      <c r="Z545" s="4">
        <v>11</v>
      </c>
      <c r="AA545" s="4">
        <v>512</v>
      </c>
    </row>
    <row r="546" spans="1:27" x14ac:dyDescent="0.2">
      <c r="A546" s="4">
        <v>513</v>
      </c>
      <c r="B546" s="4" t="s">
        <v>3022</v>
      </c>
      <c r="C546" s="4">
        <v>0</v>
      </c>
      <c r="D546" s="4" t="s">
        <v>3931</v>
      </c>
      <c r="E546" s="4" t="s">
        <v>1133</v>
      </c>
      <c r="F546" s="4" t="s">
        <v>32</v>
      </c>
      <c r="G546" s="4" t="s">
        <v>33</v>
      </c>
      <c r="H546" s="4">
        <v>1</v>
      </c>
      <c r="I546" s="4" t="s">
        <v>34</v>
      </c>
      <c r="J546" s="4" t="s">
        <v>35</v>
      </c>
      <c r="K546" s="4" t="s">
        <v>1540</v>
      </c>
      <c r="L546" s="4" t="s">
        <v>4317</v>
      </c>
      <c r="M546" s="4" t="s">
        <v>1490</v>
      </c>
      <c r="N546" s="4" t="s">
        <v>1497</v>
      </c>
      <c r="O546" s="4" t="s">
        <v>1498</v>
      </c>
      <c r="P546" s="4" t="s">
        <v>4813</v>
      </c>
      <c r="Q546" s="4" t="s">
        <v>1499</v>
      </c>
      <c r="R546" s="4" t="s">
        <v>1494</v>
      </c>
      <c r="S546" s="4" t="s">
        <v>1133</v>
      </c>
      <c r="T546" s="4">
        <v>2</v>
      </c>
      <c r="U546" s="4" t="s">
        <v>77</v>
      </c>
      <c r="V546" s="4" t="s">
        <v>78</v>
      </c>
      <c r="W546" s="4" t="s">
        <v>78</v>
      </c>
      <c r="X546" s="4">
        <v>116</v>
      </c>
      <c r="Y546" s="4">
        <v>2</v>
      </c>
      <c r="Z546" s="4">
        <v>7</v>
      </c>
      <c r="AA546" s="4">
        <v>513</v>
      </c>
    </row>
    <row r="547" spans="1:27" x14ac:dyDescent="0.2">
      <c r="A547" s="4">
        <v>560</v>
      </c>
      <c r="B547" s="4" t="s">
        <v>3069</v>
      </c>
      <c r="C547" s="4">
        <v>0</v>
      </c>
      <c r="D547" s="4" t="s">
        <v>3932</v>
      </c>
      <c r="E547" s="4" t="s">
        <v>1673</v>
      </c>
      <c r="F547" s="4" t="s">
        <v>32</v>
      </c>
      <c r="G547" s="4" t="s">
        <v>33</v>
      </c>
      <c r="H547" s="4">
        <v>1</v>
      </c>
      <c r="I547" s="4" t="s">
        <v>34</v>
      </c>
      <c r="J547" s="4" t="s">
        <v>35</v>
      </c>
      <c r="K547" s="4" t="s">
        <v>1594</v>
      </c>
      <c r="L547" s="4" t="s">
        <v>4551</v>
      </c>
      <c r="M547" s="4" t="s">
        <v>1490</v>
      </c>
      <c r="N547" s="4" t="s">
        <v>1491</v>
      </c>
      <c r="O547" s="4" t="s">
        <v>1531</v>
      </c>
      <c r="P547" s="4" t="s">
        <v>4794</v>
      </c>
      <c r="Q547" s="4" t="s">
        <v>1493</v>
      </c>
      <c r="R547" s="4" t="s">
        <v>1494</v>
      </c>
      <c r="S547" s="4" t="s">
        <v>1674</v>
      </c>
      <c r="T547" s="4">
        <v>1</v>
      </c>
      <c r="U547" s="4" t="s">
        <v>41</v>
      </c>
      <c r="V547" s="4" t="s">
        <v>78</v>
      </c>
      <c r="W547" s="4" t="s">
        <v>78</v>
      </c>
      <c r="X547" s="4">
        <v>46</v>
      </c>
      <c r="Y547" s="4">
        <v>1</v>
      </c>
      <c r="Z547" s="4">
        <v>5</v>
      </c>
      <c r="AA547" s="4">
        <v>560</v>
      </c>
    </row>
    <row r="548" spans="1:27" x14ac:dyDescent="0.2">
      <c r="A548" s="4">
        <v>561</v>
      </c>
      <c r="B548" s="4" t="s">
        <v>3070</v>
      </c>
      <c r="C548" s="4">
        <v>0</v>
      </c>
      <c r="D548" s="4" t="s">
        <v>3933</v>
      </c>
      <c r="E548" s="4" t="s">
        <v>1675</v>
      </c>
      <c r="F548" s="4" t="s">
        <v>32</v>
      </c>
      <c r="G548" s="4" t="s">
        <v>33</v>
      </c>
      <c r="H548" s="4">
        <v>1</v>
      </c>
      <c r="I548" s="4" t="s">
        <v>34</v>
      </c>
      <c r="J548" s="4" t="s">
        <v>35</v>
      </c>
      <c r="K548" s="4" t="s">
        <v>1559</v>
      </c>
      <c r="L548" s="4" t="s">
        <v>4630</v>
      </c>
      <c r="M548" s="4" t="s">
        <v>1490</v>
      </c>
      <c r="N548" s="4" t="s">
        <v>1490</v>
      </c>
      <c r="O548" s="4" t="s">
        <v>1676</v>
      </c>
      <c r="P548" s="4" t="s">
        <v>4873</v>
      </c>
      <c r="Q548" s="4" t="s">
        <v>1578</v>
      </c>
      <c r="R548" s="4" t="s">
        <v>1494</v>
      </c>
      <c r="S548" s="4" t="s">
        <v>1677</v>
      </c>
      <c r="T548" s="4">
        <v>1</v>
      </c>
      <c r="U548" s="4" t="s">
        <v>41</v>
      </c>
      <c r="V548" s="4" t="s">
        <v>78</v>
      </c>
      <c r="W548" s="4" t="s">
        <v>78</v>
      </c>
      <c r="X548" s="4">
        <v>273</v>
      </c>
      <c r="Y548" s="4">
        <v>1</v>
      </c>
      <c r="Z548" s="4">
        <v>9</v>
      </c>
      <c r="AA548" s="4">
        <v>561</v>
      </c>
    </row>
    <row r="549" spans="1:27" x14ac:dyDescent="0.2">
      <c r="A549" s="4">
        <v>562</v>
      </c>
      <c r="B549" s="4" t="s">
        <v>3071</v>
      </c>
      <c r="C549" s="4">
        <v>0</v>
      </c>
      <c r="D549" s="4" t="s">
        <v>3934</v>
      </c>
      <c r="E549" s="4" t="s">
        <v>646</v>
      </c>
      <c r="F549" s="4" t="s">
        <v>32</v>
      </c>
      <c r="G549" s="4" t="s">
        <v>33</v>
      </c>
      <c r="H549" s="4">
        <v>1</v>
      </c>
      <c r="I549" s="4" t="s">
        <v>34</v>
      </c>
      <c r="J549" s="4" t="s">
        <v>35</v>
      </c>
      <c r="K549" s="4" t="s">
        <v>1594</v>
      </c>
      <c r="L549" s="4" t="s">
        <v>4595</v>
      </c>
      <c r="M549" s="4" t="s">
        <v>1490</v>
      </c>
      <c r="N549" s="4" t="s">
        <v>1491</v>
      </c>
      <c r="O549" s="4" t="s">
        <v>1678</v>
      </c>
      <c r="P549" s="4" t="s">
        <v>4794</v>
      </c>
      <c r="Q549" s="4" t="s">
        <v>1493</v>
      </c>
      <c r="R549" s="4" t="s">
        <v>1494</v>
      </c>
      <c r="S549" s="4" t="s">
        <v>310</v>
      </c>
      <c r="T549" s="4">
        <v>2</v>
      </c>
      <c r="U549" s="4" t="s">
        <v>77</v>
      </c>
      <c r="V549" s="4" t="s">
        <v>78</v>
      </c>
      <c r="W549" s="4" t="s">
        <v>78</v>
      </c>
      <c r="X549" s="4">
        <v>69</v>
      </c>
      <c r="Y549" s="4">
        <v>1</v>
      </c>
      <c r="Z549" s="4">
        <v>5</v>
      </c>
      <c r="AA549" s="4">
        <v>562</v>
      </c>
    </row>
    <row r="550" spans="1:27" x14ac:dyDescent="0.2">
      <c r="A550" s="4">
        <v>563</v>
      </c>
      <c r="B550" s="4" t="s">
        <v>3072</v>
      </c>
      <c r="C550" s="4">
        <v>0</v>
      </c>
      <c r="D550" s="4" t="s">
        <v>3935</v>
      </c>
      <c r="E550" s="4" t="s">
        <v>1679</v>
      </c>
      <c r="F550" s="4" t="s">
        <v>32</v>
      </c>
      <c r="G550" s="4" t="s">
        <v>33</v>
      </c>
      <c r="H550" s="4">
        <v>1</v>
      </c>
      <c r="I550" s="4" t="s">
        <v>34</v>
      </c>
      <c r="J550" s="4" t="s">
        <v>35</v>
      </c>
      <c r="K550" s="4" t="s">
        <v>1680</v>
      </c>
      <c r="L550" s="4" t="s">
        <v>4495</v>
      </c>
      <c r="M550" s="4" t="s">
        <v>1490</v>
      </c>
      <c r="N550" s="4" t="s">
        <v>1490</v>
      </c>
      <c r="O550" s="4" t="s">
        <v>1577</v>
      </c>
      <c r="P550" s="4" t="s">
        <v>4873</v>
      </c>
      <c r="Q550" s="4" t="s">
        <v>1578</v>
      </c>
      <c r="R550" s="4" t="s">
        <v>1494</v>
      </c>
      <c r="S550" s="4" t="s">
        <v>37</v>
      </c>
      <c r="T550" s="4">
        <v>2</v>
      </c>
      <c r="U550" s="4" t="s">
        <v>77</v>
      </c>
      <c r="V550" s="4" t="s">
        <v>78</v>
      </c>
      <c r="W550" s="4" t="s">
        <v>78</v>
      </c>
      <c r="X550" s="4">
        <v>33</v>
      </c>
      <c r="Y550" s="4">
        <v>1</v>
      </c>
      <c r="Z550" s="4">
        <v>5</v>
      </c>
      <c r="AA550" s="4">
        <v>563</v>
      </c>
    </row>
    <row r="551" spans="1:27" x14ac:dyDescent="0.2">
      <c r="A551" s="4">
        <v>751</v>
      </c>
      <c r="B551" s="4" t="s">
        <v>3260</v>
      </c>
      <c r="C551" s="4">
        <v>0</v>
      </c>
      <c r="D551" s="4" t="s">
        <v>3936</v>
      </c>
      <c r="E551" s="4" t="s">
        <v>392</v>
      </c>
      <c r="F551" s="4" t="s">
        <v>32</v>
      </c>
      <c r="G551" s="4" t="s">
        <v>33</v>
      </c>
      <c r="H551" s="4">
        <v>1</v>
      </c>
      <c r="I551" s="4" t="s">
        <v>34</v>
      </c>
      <c r="J551" s="4" t="s">
        <v>35</v>
      </c>
      <c r="K551" s="4" t="s">
        <v>2050</v>
      </c>
      <c r="L551" s="4" t="s">
        <v>4631</v>
      </c>
      <c r="M551" s="4" t="s">
        <v>1977</v>
      </c>
      <c r="N551" s="4" t="s">
        <v>2108</v>
      </c>
      <c r="O551" s="4" t="s">
        <v>2143</v>
      </c>
      <c r="P551" s="4" t="s">
        <v>4800</v>
      </c>
      <c r="Q551" s="4" t="s">
        <v>2110</v>
      </c>
      <c r="R551" s="4" t="s">
        <v>1979</v>
      </c>
      <c r="S551" s="4" t="s">
        <v>2144</v>
      </c>
      <c r="T551" s="4">
        <v>2</v>
      </c>
      <c r="U551" s="4" t="s">
        <v>77</v>
      </c>
      <c r="V551" s="4" t="s">
        <v>78</v>
      </c>
      <c r="W551" s="4" t="s">
        <v>78</v>
      </c>
      <c r="X551" s="4">
        <v>42</v>
      </c>
      <c r="Y551" s="4">
        <v>2</v>
      </c>
      <c r="Z551" s="4">
        <v>5</v>
      </c>
      <c r="AA551" s="4">
        <v>751</v>
      </c>
    </row>
    <row r="552" spans="1:27" x14ac:dyDescent="0.2">
      <c r="A552" s="4">
        <v>805</v>
      </c>
      <c r="B552" s="4" t="s">
        <v>3314</v>
      </c>
      <c r="C552" s="4">
        <v>0</v>
      </c>
      <c r="D552" s="4" t="s">
        <v>3937</v>
      </c>
      <c r="E552" s="4" t="s">
        <v>2265</v>
      </c>
      <c r="F552" s="4" t="s">
        <v>32</v>
      </c>
      <c r="G552" s="4" t="s">
        <v>33</v>
      </c>
      <c r="H552" s="4">
        <v>1</v>
      </c>
      <c r="I552" s="4" t="s">
        <v>34</v>
      </c>
      <c r="J552" s="4" t="s">
        <v>35</v>
      </c>
      <c r="K552" s="4" t="s">
        <v>2266</v>
      </c>
      <c r="L552" s="4" t="s">
        <v>4296</v>
      </c>
      <c r="M552" s="4" t="s">
        <v>1977</v>
      </c>
      <c r="N552" s="4" t="s">
        <v>2253</v>
      </c>
      <c r="O552" s="4" t="s">
        <v>219</v>
      </c>
      <c r="P552" s="4" t="s">
        <v>4798</v>
      </c>
      <c r="Q552" s="4" t="s">
        <v>2239</v>
      </c>
      <c r="R552" s="4" t="s">
        <v>1979</v>
      </c>
      <c r="S552" s="4" t="s">
        <v>2266</v>
      </c>
      <c r="T552" s="4"/>
      <c r="U552" s="4" t="s">
        <v>77</v>
      </c>
      <c r="V552" s="4"/>
      <c r="W552" s="4"/>
      <c r="X552" s="4">
        <v>61</v>
      </c>
      <c r="Y552" s="4">
        <v>3</v>
      </c>
      <c r="Z552" s="4">
        <v>5</v>
      </c>
      <c r="AA552" s="4">
        <v>805</v>
      </c>
    </row>
    <row r="553" spans="1:27" x14ac:dyDescent="0.2">
      <c r="A553" s="4">
        <v>351</v>
      </c>
      <c r="B553" s="4" t="s">
        <v>2860</v>
      </c>
      <c r="C553" s="4">
        <v>0</v>
      </c>
      <c r="D553" s="4" t="s">
        <v>3938</v>
      </c>
      <c r="E553" s="4" t="s">
        <v>1144</v>
      </c>
      <c r="F553" s="4" t="s">
        <v>32</v>
      </c>
      <c r="G553" s="4" t="s">
        <v>33</v>
      </c>
      <c r="H553" s="4">
        <v>1</v>
      </c>
      <c r="I553" s="4" t="s">
        <v>34</v>
      </c>
      <c r="J553" s="4" t="s">
        <v>35</v>
      </c>
      <c r="K553" s="4" t="s">
        <v>1145</v>
      </c>
      <c r="L553" s="4" t="s">
        <v>4538</v>
      </c>
      <c r="M553" s="4" t="s">
        <v>1105</v>
      </c>
      <c r="N553" s="4" t="s">
        <v>1120</v>
      </c>
      <c r="O553" s="4" t="s">
        <v>1142</v>
      </c>
      <c r="P553" s="4" t="s">
        <v>4805</v>
      </c>
      <c r="Q553" s="4" t="s">
        <v>1122</v>
      </c>
      <c r="R553" s="4" t="s">
        <v>1109</v>
      </c>
      <c r="S553" s="4" t="s">
        <v>1146</v>
      </c>
      <c r="T553" s="4">
        <v>1</v>
      </c>
      <c r="U553" s="4" t="s">
        <v>41</v>
      </c>
      <c r="V553" s="4" t="s">
        <v>78</v>
      </c>
      <c r="W553" s="4" t="s">
        <v>78</v>
      </c>
      <c r="X553" s="4">
        <v>149</v>
      </c>
      <c r="Y553" s="4">
        <v>3</v>
      </c>
      <c r="Z553" s="4">
        <v>7</v>
      </c>
      <c r="AA553" s="4">
        <v>351</v>
      </c>
    </row>
    <row r="554" spans="1:27" x14ac:dyDescent="0.2">
      <c r="A554" s="4">
        <v>422</v>
      </c>
      <c r="B554" s="4" t="s">
        <v>2931</v>
      </c>
      <c r="C554" s="4">
        <v>0</v>
      </c>
      <c r="D554" s="4" t="s">
        <v>3939</v>
      </c>
      <c r="E554" s="4" t="s">
        <v>1315</v>
      </c>
      <c r="F554" s="4" t="s">
        <v>32</v>
      </c>
      <c r="G554" s="4" t="s">
        <v>33</v>
      </c>
      <c r="H554" s="4">
        <v>1</v>
      </c>
      <c r="I554" s="4" t="s">
        <v>34</v>
      </c>
      <c r="J554" s="4" t="s">
        <v>35</v>
      </c>
      <c r="K554" s="4" t="s">
        <v>1316</v>
      </c>
      <c r="L554" s="4" t="s">
        <v>4417</v>
      </c>
      <c r="M554" s="4" t="s">
        <v>1105</v>
      </c>
      <c r="N554" s="4" t="s">
        <v>1105</v>
      </c>
      <c r="O554" s="4" t="s">
        <v>1024</v>
      </c>
      <c r="P554" s="4" t="s">
        <v>4360</v>
      </c>
      <c r="Q554" s="4" t="s">
        <v>1288</v>
      </c>
      <c r="R554" s="4" t="s">
        <v>1225</v>
      </c>
      <c r="S554" s="4" t="s">
        <v>1024</v>
      </c>
      <c r="T554" s="4">
        <v>1</v>
      </c>
      <c r="U554" s="4" t="s">
        <v>41</v>
      </c>
      <c r="V554" s="4" t="s">
        <v>78</v>
      </c>
      <c r="W554" s="4" t="s">
        <v>78</v>
      </c>
      <c r="X554" s="4">
        <v>612</v>
      </c>
      <c r="Y554" s="4">
        <v>11</v>
      </c>
      <c r="Z554" s="4">
        <v>18</v>
      </c>
      <c r="AA554" s="4">
        <v>422</v>
      </c>
    </row>
    <row r="555" spans="1:27" x14ac:dyDescent="0.2">
      <c r="A555" s="4">
        <v>423</v>
      </c>
      <c r="B555" s="4" t="s">
        <v>2932</v>
      </c>
      <c r="C555" s="4">
        <v>0</v>
      </c>
      <c r="D555" s="4" t="s">
        <v>3940</v>
      </c>
      <c r="E555" s="4" t="s">
        <v>1317</v>
      </c>
      <c r="F555" s="4" t="s">
        <v>32</v>
      </c>
      <c r="G555" s="4" t="s">
        <v>33</v>
      </c>
      <c r="H555" s="4">
        <v>1</v>
      </c>
      <c r="I555" s="4" t="s">
        <v>34</v>
      </c>
      <c r="J555" s="4" t="s">
        <v>35</v>
      </c>
      <c r="K555" s="4" t="s">
        <v>1318</v>
      </c>
      <c r="L555" s="4" t="s">
        <v>4610</v>
      </c>
      <c r="M555" s="4" t="s">
        <v>1105</v>
      </c>
      <c r="N555" s="4" t="s">
        <v>1105</v>
      </c>
      <c r="O555" s="4" t="s">
        <v>1314</v>
      </c>
      <c r="P555" s="4" t="s">
        <v>4360</v>
      </c>
      <c r="Q555" s="4" t="s">
        <v>1288</v>
      </c>
      <c r="R555" s="4" t="s">
        <v>1225</v>
      </c>
      <c r="S555" s="4" t="s">
        <v>1314</v>
      </c>
      <c r="T555" s="4">
        <v>1</v>
      </c>
      <c r="U555" s="4" t="s">
        <v>41</v>
      </c>
      <c r="V555" s="4" t="s">
        <v>78</v>
      </c>
      <c r="W555" s="4" t="s">
        <v>78</v>
      </c>
      <c r="X555" s="4">
        <v>701</v>
      </c>
      <c r="Y555" s="4">
        <v>15</v>
      </c>
      <c r="Z555" s="4">
        <v>21</v>
      </c>
      <c r="AA555" s="4">
        <v>423</v>
      </c>
    </row>
    <row r="556" spans="1:27" x14ac:dyDescent="0.2">
      <c r="A556" s="4">
        <v>424</v>
      </c>
      <c r="B556" s="4" t="s">
        <v>2933</v>
      </c>
      <c r="C556" s="4">
        <v>0</v>
      </c>
      <c r="D556" s="4" t="s">
        <v>3941</v>
      </c>
      <c r="E556" s="4" t="s">
        <v>1319</v>
      </c>
      <c r="F556" s="4" t="s">
        <v>32</v>
      </c>
      <c r="G556" s="4" t="s">
        <v>33</v>
      </c>
      <c r="H556" s="4">
        <v>1</v>
      </c>
      <c r="I556" s="4" t="s">
        <v>34</v>
      </c>
      <c r="J556" s="4" t="s">
        <v>35</v>
      </c>
      <c r="K556" s="4" t="s">
        <v>1320</v>
      </c>
      <c r="L556" s="4" t="s">
        <v>4417</v>
      </c>
      <c r="M556" s="4" t="s">
        <v>1105</v>
      </c>
      <c r="N556" s="4" t="s">
        <v>1105</v>
      </c>
      <c r="O556" s="4" t="s">
        <v>1024</v>
      </c>
      <c r="P556" s="4" t="s">
        <v>4360</v>
      </c>
      <c r="Q556" s="4" t="s">
        <v>1288</v>
      </c>
      <c r="R556" s="4" t="s">
        <v>1225</v>
      </c>
      <c r="S556" s="4" t="s">
        <v>1024</v>
      </c>
      <c r="T556" s="4">
        <v>1</v>
      </c>
      <c r="U556" s="4" t="s">
        <v>41</v>
      </c>
      <c r="V556" s="4" t="s">
        <v>78</v>
      </c>
      <c r="W556" s="4" t="s">
        <v>78</v>
      </c>
      <c r="X556" s="4">
        <v>419</v>
      </c>
      <c r="Y556" s="4">
        <v>7</v>
      </c>
      <c r="Z556" s="4">
        <v>12</v>
      </c>
      <c r="AA556" s="4">
        <v>424</v>
      </c>
    </row>
    <row r="557" spans="1:27" x14ac:dyDescent="0.2">
      <c r="A557" s="4">
        <v>564</v>
      </c>
      <c r="B557" s="4" t="s">
        <v>3073</v>
      </c>
      <c r="C557" s="4">
        <v>0</v>
      </c>
      <c r="D557" s="4" t="s">
        <v>3942</v>
      </c>
      <c r="E557" s="4" t="s">
        <v>1681</v>
      </c>
      <c r="F557" s="4" t="s">
        <v>32</v>
      </c>
      <c r="G557" s="4" t="s">
        <v>33</v>
      </c>
      <c r="H557" s="4">
        <v>1</v>
      </c>
      <c r="I557" s="4" t="s">
        <v>34</v>
      </c>
      <c r="J557" s="4" t="s">
        <v>35</v>
      </c>
      <c r="K557" s="4" t="s">
        <v>1559</v>
      </c>
      <c r="L557" s="4" t="s">
        <v>4465</v>
      </c>
      <c r="M557" s="4" t="s">
        <v>1490</v>
      </c>
      <c r="N557" s="4" t="s">
        <v>1490</v>
      </c>
      <c r="O557" s="4" t="s">
        <v>1636</v>
      </c>
      <c r="P557" s="4" t="s">
        <v>4873</v>
      </c>
      <c r="Q557" s="4" t="s">
        <v>1578</v>
      </c>
      <c r="R557" s="4" t="s">
        <v>1494</v>
      </c>
      <c r="S557" s="4" t="s">
        <v>1682</v>
      </c>
      <c r="T557" s="4">
        <v>2</v>
      </c>
      <c r="U557" s="4" t="s">
        <v>77</v>
      </c>
      <c r="V557" s="4" t="s">
        <v>78</v>
      </c>
      <c r="W557" s="4" t="s">
        <v>78</v>
      </c>
      <c r="X557" s="4">
        <v>78</v>
      </c>
      <c r="Y557" s="4">
        <v>1</v>
      </c>
      <c r="Z557" s="4">
        <v>5</v>
      </c>
      <c r="AA557" s="4">
        <v>564</v>
      </c>
    </row>
    <row r="558" spans="1:27" x14ac:dyDescent="0.2">
      <c r="A558" s="4">
        <v>565</v>
      </c>
      <c r="B558" s="4" t="s">
        <v>3074</v>
      </c>
      <c r="C558" s="4">
        <v>0</v>
      </c>
      <c r="D558" s="4" t="s">
        <v>3943</v>
      </c>
      <c r="E558" s="4" t="s">
        <v>1683</v>
      </c>
      <c r="F558" s="4" t="s">
        <v>32</v>
      </c>
      <c r="G558" s="4" t="s">
        <v>33</v>
      </c>
      <c r="H558" s="4">
        <v>1</v>
      </c>
      <c r="I558" s="4" t="s">
        <v>34</v>
      </c>
      <c r="J558" s="4" t="s">
        <v>35</v>
      </c>
      <c r="K558" s="4" t="s">
        <v>1684</v>
      </c>
      <c r="L558" s="4" t="s">
        <v>4465</v>
      </c>
      <c r="M558" s="4" t="s">
        <v>1490</v>
      </c>
      <c r="N558" s="4" t="s">
        <v>1490</v>
      </c>
      <c r="O558" s="4" t="s">
        <v>1636</v>
      </c>
      <c r="P558" s="4" t="s">
        <v>4873</v>
      </c>
      <c r="Q558" s="4" t="s">
        <v>1578</v>
      </c>
      <c r="R558" s="4" t="s">
        <v>1494</v>
      </c>
      <c r="S558" s="4" t="s">
        <v>1685</v>
      </c>
      <c r="T558" s="4">
        <v>1</v>
      </c>
      <c r="U558" s="4" t="s">
        <v>41</v>
      </c>
      <c r="V558" s="4" t="s">
        <v>78</v>
      </c>
      <c r="W558" s="4" t="s">
        <v>78</v>
      </c>
      <c r="X558" s="4">
        <v>101</v>
      </c>
      <c r="Y558" s="4">
        <v>1</v>
      </c>
      <c r="Z558" s="4">
        <v>5</v>
      </c>
      <c r="AA558" s="4">
        <v>565</v>
      </c>
    </row>
    <row r="559" spans="1:27" x14ac:dyDescent="0.2">
      <c r="A559" s="4">
        <v>468</v>
      </c>
      <c r="B559" s="4" t="s">
        <v>2977</v>
      </c>
      <c r="C559" s="4">
        <v>0</v>
      </c>
      <c r="D559" s="4" t="s">
        <v>3944</v>
      </c>
      <c r="E559" s="4" t="s">
        <v>1436</v>
      </c>
      <c r="F559" s="4" t="s">
        <v>32</v>
      </c>
      <c r="G559" s="4" t="s">
        <v>33</v>
      </c>
      <c r="H559" s="4">
        <v>1</v>
      </c>
      <c r="I559" s="4" t="s">
        <v>34</v>
      </c>
      <c r="J559" s="4" t="s">
        <v>35</v>
      </c>
      <c r="K559" s="4" t="s">
        <v>1437</v>
      </c>
      <c r="L559" s="4" t="s">
        <v>4435</v>
      </c>
      <c r="M559" s="4" t="s">
        <v>1105</v>
      </c>
      <c r="N559" s="4" t="s">
        <v>1105</v>
      </c>
      <c r="O559" s="4" t="s">
        <v>1235</v>
      </c>
      <c r="P559" s="4" t="s">
        <v>4701</v>
      </c>
      <c r="Q559" s="4" t="s">
        <v>1224</v>
      </c>
      <c r="R559" s="4" t="s">
        <v>1225</v>
      </c>
      <c r="S559" s="4" t="s">
        <v>1235</v>
      </c>
      <c r="T559" s="4">
        <v>1</v>
      </c>
      <c r="U559" s="4" t="s">
        <v>41</v>
      </c>
      <c r="V559" s="4" t="s">
        <v>78</v>
      </c>
      <c r="W559" s="4" t="s">
        <v>78</v>
      </c>
      <c r="X559" s="4">
        <v>1008</v>
      </c>
      <c r="Y559" s="4">
        <v>10</v>
      </c>
      <c r="Z559" s="4">
        <v>32</v>
      </c>
      <c r="AA559" s="4">
        <v>468</v>
      </c>
    </row>
    <row r="560" spans="1:27" x14ac:dyDescent="0.2">
      <c r="A560" s="4">
        <v>861</v>
      </c>
      <c r="B560" s="4" t="s">
        <v>3370</v>
      </c>
      <c r="C560" s="4">
        <v>0</v>
      </c>
      <c r="D560" s="4" t="s">
        <v>3945</v>
      </c>
      <c r="E560" s="4" t="s">
        <v>2436</v>
      </c>
      <c r="F560" s="4" t="s">
        <v>32</v>
      </c>
      <c r="G560" s="4" t="s">
        <v>33</v>
      </c>
      <c r="H560" s="4">
        <v>1</v>
      </c>
      <c r="I560" s="4" t="s">
        <v>34</v>
      </c>
      <c r="J560" s="4" t="s">
        <v>35</v>
      </c>
      <c r="K560" s="4" t="s">
        <v>2437</v>
      </c>
      <c r="L560" s="4" t="s">
        <v>4632</v>
      </c>
      <c r="M560" s="4" t="s">
        <v>2415</v>
      </c>
      <c r="N560" s="4" t="s">
        <v>2415</v>
      </c>
      <c r="O560" s="4" t="s">
        <v>2438</v>
      </c>
      <c r="P560" s="4" t="s">
        <v>4829</v>
      </c>
      <c r="Q560" s="4" t="s">
        <v>2417</v>
      </c>
      <c r="R560" s="4" t="s">
        <v>2418</v>
      </c>
      <c r="S560" s="4" t="s">
        <v>2438</v>
      </c>
      <c r="T560" s="4">
        <v>1</v>
      </c>
      <c r="U560" s="4" t="s">
        <v>41</v>
      </c>
      <c r="V560" s="4" t="s">
        <v>78</v>
      </c>
      <c r="W560" s="4" t="s">
        <v>78</v>
      </c>
      <c r="X560" s="4">
        <v>890</v>
      </c>
      <c r="Y560" s="4">
        <v>8</v>
      </c>
      <c r="Z560" s="4">
        <v>33</v>
      </c>
      <c r="AA560" s="4">
        <v>861</v>
      </c>
    </row>
    <row r="561" spans="1:27" x14ac:dyDescent="0.2">
      <c r="A561" s="4">
        <v>452</v>
      </c>
      <c r="B561" s="4" t="s">
        <v>2961</v>
      </c>
      <c r="C561" s="4">
        <v>0</v>
      </c>
      <c r="D561" s="4" t="s">
        <v>3946</v>
      </c>
      <c r="E561" s="4" t="s">
        <v>1392</v>
      </c>
      <c r="F561" s="4" t="s">
        <v>32</v>
      </c>
      <c r="G561" s="4" t="s">
        <v>33</v>
      </c>
      <c r="H561" s="4">
        <v>1</v>
      </c>
      <c r="I561" s="4" t="s">
        <v>34</v>
      </c>
      <c r="J561" s="4" t="s">
        <v>35</v>
      </c>
      <c r="K561" s="4" t="s">
        <v>1393</v>
      </c>
      <c r="L561" s="4" t="s">
        <v>4306</v>
      </c>
      <c r="M561" s="4" t="s">
        <v>1105</v>
      </c>
      <c r="N561" s="4" t="s">
        <v>1389</v>
      </c>
      <c r="O561" s="4" t="s">
        <v>1394</v>
      </c>
      <c r="P561" s="4" t="s">
        <v>4806</v>
      </c>
      <c r="Q561" s="4" t="s">
        <v>1390</v>
      </c>
      <c r="R561" s="4" t="s">
        <v>1109</v>
      </c>
      <c r="S561" s="4" t="s">
        <v>1395</v>
      </c>
      <c r="T561" s="4">
        <v>2</v>
      </c>
      <c r="U561" s="4" t="s">
        <v>77</v>
      </c>
      <c r="V561" s="4" t="s">
        <v>78</v>
      </c>
      <c r="W561" s="4" t="s">
        <v>78</v>
      </c>
      <c r="X561" s="4">
        <v>21</v>
      </c>
      <c r="Y561" s="4">
        <v>2</v>
      </c>
      <c r="Z561" s="4">
        <v>5</v>
      </c>
      <c r="AA561" s="4">
        <v>452</v>
      </c>
    </row>
    <row r="562" spans="1:27" x14ac:dyDescent="0.2">
      <c r="A562" s="4">
        <v>174</v>
      </c>
      <c r="B562" s="4" t="s">
        <v>2683</v>
      </c>
      <c r="C562" s="4">
        <v>0</v>
      </c>
      <c r="D562" s="4" t="s">
        <v>3947</v>
      </c>
      <c r="E562" s="4" t="s">
        <v>609</v>
      </c>
      <c r="F562" s="4" t="s">
        <v>32</v>
      </c>
      <c r="G562" s="4" t="s">
        <v>33</v>
      </c>
      <c r="H562" s="4">
        <v>2</v>
      </c>
      <c r="I562" s="4" t="s">
        <v>47</v>
      </c>
      <c r="J562" s="4" t="s">
        <v>48</v>
      </c>
      <c r="K562" s="4" t="s">
        <v>610</v>
      </c>
      <c r="L562" s="4" t="s">
        <v>4578</v>
      </c>
      <c r="M562" s="4" t="s">
        <v>581</v>
      </c>
      <c r="N562" s="4" t="s">
        <v>581</v>
      </c>
      <c r="O562" s="4" t="s">
        <v>603</v>
      </c>
      <c r="P562" s="4" t="s">
        <v>4741</v>
      </c>
      <c r="Q562" s="4" t="s">
        <v>602</v>
      </c>
      <c r="R562" s="4" t="s">
        <v>583</v>
      </c>
      <c r="S562" s="4" t="s">
        <v>603</v>
      </c>
      <c r="T562" s="4">
        <v>1</v>
      </c>
      <c r="U562" s="4" t="s">
        <v>41</v>
      </c>
      <c r="V562" s="4" t="s">
        <v>78</v>
      </c>
      <c r="W562" s="4" t="s">
        <v>78</v>
      </c>
      <c r="X562" s="4">
        <v>518</v>
      </c>
      <c r="Y562" s="4">
        <v>10</v>
      </c>
      <c r="Z562" s="4">
        <v>19</v>
      </c>
      <c r="AA562" s="4">
        <v>174</v>
      </c>
    </row>
    <row r="563" spans="1:27" x14ac:dyDescent="0.2">
      <c r="A563" s="4">
        <v>170</v>
      </c>
      <c r="B563" s="4" t="s">
        <v>2679</v>
      </c>
      <c r="C563" s="4">
        <v>0</v>
      </c>
      <c r="D563" s="4" t="s">
        <v>3948</v>
      </c>
      <c r="E563" s="4" t="s">
        <v>599</v>
      </c>
      <c r="F563" s="4" t="s">
        <v>32</v>
      </c>
      <c r="G563" s="4" t="s">
        <v>33</v>
      </c>
      <c r="H563" s="4">
        <v>1</v>
      </c>
      <c r="I563" s="4" t="s">
        <v>34</v>
      </c>
      <c r="J563" s="4" t="s">
        <v>35</v>
      </c>
      <c r="K563" s="4" t="s">
        <v>600</v>
      </c>
      <c r="L563" s="4" t="s">
        <v>4598</v>
      </c>
      <c r="M563" s="4" t="s">
        <v>581</v>
      </c>
      <c r="N563" s="4" t="s">
        <v>581</v>
      </c>
      <c r="O563" s="4" t="s">
        <v>601</v>
      </c>
      <c r="P563" s="4" t="s">
        <v>4741</v>
      </c>
      <c r="Q563" s="4" t="s">
        <v>602</v>
      </c>
      <c r="R563" s="4" t="s">
        <v>583</v>
      </c>
      <c r="S563" s="4" t="s">
        <v>603</v>
      </c>
      <c r="T563" s="4">
        <v>1</v>
      </c>
      <c r="U563" s="4" t="s">
        <v>41</v>
      </c>
      <c r="V563" s="4" t="s">
        <v>78</v>
      </c>
      <c r="W563" s="4" t="s">
        <v>78</v>
      </c>
      <c r="X563" s="4">
        <v>1208</v>
      </c>
      <c r="Y563" s="4">
        <v>18</v>
      </c>
      <c r="Z563" s="4">
        <v>38</v>
      </c>
      <c r="AA563" s="4">
        <v>170</v>
      </c>
    </row>
    <row r="564" spans="1:27" x14ac:dyDescent="0.2">
      <c r="A564" s="4">
        <v>94</v>
      </c>
      <c r="B564" s="4" t="s">
        <v>2603</v>
      </c>
      <c r="C564" s="4">
        <v>0</v>
      </c>
      <c r="D564" s="4" t="s">
        <v>3949</v>
      </c>
      <c r="E564" s="4" t="s">
        <v>360</v>
      </c>
      <c r="F564" s="4" t="s">
        <v>32</v>
      </c>
      <c r="G564" s="4" t="s">
        <v>33</v>
      </c>
      <c r="H564" s="4">
        <v>1</v>
      </c>
      <c r="I564" s="4" t="s">
        <v>34</v>
      </c>
      <c r="J564" s="4" t="s">
        <v>35</v>
      </c>
      <c r="K564" s="4" t="s">
        <v>361</v>
      </c>
      <c r="L564" s="4" t="s">
        <v>4561</v>
      </c>
      <c r="M564" s="4" t="s">
        <v>236</v>
      </c>
      <c r="N564" s="4" t="s">
        <v>236</v>
      </c>
      <c r="O564" s="4" t="s">
        <v>309</v>
      </c>
      <c r="P564" s="4" t="s">
        <v>4828</v>
      </c>
      <c r="Q564" s="4" t="s">
        <v>294</v>
      </c>
      <c r="R564" s="4" t="s">
        <v>240</v>
      </c>
      <c r="S564" s="4" t="s">
        <v>309</v>
      </c>
      <c r="T564" s="4">
        <v>1</v>
      </c>
      <c r="U564" s="4" t="s">
        <v>41</v>
      </c>
      <c r="V564" s="4">
        <v>1</v>
      </c>
      <c r="W564" s="4">
        <v>2015</v>
      </c>
      <c r="X564" s="4">
        <v>148</v>
      </c>
      <c r="Y564" s="4">
        <v>3</v>
      </c>
      <c r="Z564" s="4">
        <v>8</v>
      </c>
      <c r="AA564" s="4">
        <v>94</v>
      </c>
    </row>
    <row r="565" spans="1:27" x14ac:dyDescent="0.2">
      <c r="A565" s="4">
        <v>66</v>
      </c>
      <c r="B565" s="4" t="s">
        <v>2575</v>
      </c>
      <c r="C565" s="4">
        <v>0</v>
      </c>
      <c r="D565" s="4" t="s">
        <v>3950</v>
      </c>
      <c r="E565" s="4" t="s">
        <v>269</v>
      </c>
      <c r="F565" s="4" t="s">
        <v>32</v>
      </c>
      <c r="G565" s="4" t="s">
        <v>33</v>
      </c>
      <c r="H565" s="4">
        <v>2</v>
      </c>
      <c r="I565" s="4" t="s">
        <v>47</v>
      </c>
      <c r="J565" s="4" t="s">
        <v>48</v>
      </c>
      <c r="K565" s="4" t="s">
        <v>270</v>
      </c>
      <c r="L565" s="4" t="s">
        <v>4633</v>
      </c>
      <c r="M565" s="4" t="s">
        <v>236</v>
      </c>
      <c r="N565" s="4" t="s">
        <v>236</v>
      </c>
      <c r="O565" s="4" t="s">
        <v>271</v>
      </c>
      <c r="P565" s="4" t="s">
        <v>4827</v>
      </c>
      <c r="Q565" s="4" t="s">
        <v>253</v>
      </c>
      <c r="R565" s="4" t="s">
        <v>240</v>
      </c>
      <c r="S565" s="4" t="s">
        <v>272</v>
      </c>
      <c r="T565" s="4">
        <v>1</v>
      </c>
      <c r="U565" s="4" t="s">
        <v>41</v>
      </c>
      <c r="V565" s="4" t="s">
        <v>78</v>
      </c>
      <c r="W565" s="4" t="s">
        <v>78</v>
      </c>
      <c r="X565" s="4">
        <v>239</v>
      </c>
      <c r="Y565" s="4">
        <v>5</v>
      </c>
      <c r="Z565" s="4">
        <v>8</v>
      </c>
      <c r="AA565" s="4">
        <v>66</v>
      </c>
    </row>
    <row r="566" spans="1:27" x14ac:dyDescent="0.2">
      <c r="A566" s="4">
        <v>67</v>
      </c>
      <c r="B566" s="4" t="s">
        <v>2576</v>
      </c>
      <c r="C566" s="4">
        <v>0</v>
      </c>
      <c r="D566" s="4" t="s">
        <v>3951</v>
      </c>
      <c r="E566" s="4" t="s">
        <v>273</v>
      </c>
      <c r="F566" s="4" t="s">
        <v>32</v>
      </c>
      <c r="G566" s="4" t="s">
        <v>33</v>
      </c>
      <c r="H566" s="4">
        <v>2</v>
      </c>
      <c r="I566" s="4" t="s">
        <v>47</v>
      </c>
      <c r="J566" s="4" t="s">
        <v>48</v>
      </c>
      <c r="K566" s="4" t="s">
        <v>274</v>
      </c>
      <c r="L566" s="4" t="s">
        <v>4633</v>
      </c>
      <c r="M566" s="4" t="s">
        <v>236</v>
      </c>
      <c r="N566" s="4" t="s">
        <v>236</v>
      </c>
      <c r="O566" s="4" t="s">
        <v>271</v>
      </c>
      <c r="P566" s="4" t="s">
        <v>4827</v>
      </c>
      <c r="Q566" s="4" t="s">
        <v>253</v>
      </c>
      <c r="R566" s="4" t="s">
        <v>240</v>
      </c>
      <c r="S566" s="4" t="s">
        <v>275</v>
      </c>
      <c r="T566" s="4">
        <v>1</v>
      </c>
      <c r="U566" s="4" t="s">
        <v>41</v>
      </c>
      <c r="V566" s="4">
        <v>1</v>
      </c>
      <c r="W566" s="4">
        <v>2015</v>
      </c>
      <c r="X566" s="4">
        <v>313</v>
      </c>
      <c r="Y566" s="4">
        <v>7</v>
      </c>
      <c r="Z566" s="4">
        <v>10</v>
      </c>
      <c r="AA566" s="4">
        <v>67</v>
      </c>
    </row>
    <row r="567" spans="1:27" x14ac:dyDescent="0.2">
      <c r="A567" s="4">
        <v>68</v>
      </c>
      <c r="B567" s="4" t="s">
        <v>2577</v>
      </c>
      <c r="C567" s="4">
        <v>0</v>
      </c>
      <c r="D567" s="4" t="s">
        <v>3952</v>
      </c>
      <c r="E567" s="4" t="s">
        <v>276</v>
      </c>
      <c r="F567" s="4" t="s">
        <v>32</v>
      </c>
      <c r="G567" s="4" t="s">
        <v>33</v>
      </c>
      <c r="H567" s="4">
        <v>1</v>
      </c>
      <c r="I567" s="4" t="s">
        <v>34</v>
      </c>
      <c r="J567" s="4" t="s">
        <v>35</v>
      </c>
      <c r="K567" s="4" t="s">
        <v>277</v>
      </c>
      <c r="L567" s="4" t="s">
        <v>4340</v>
      </c>
      <c r="M567" s="4" t="s">
        <v>236</v>
      </c>
      <c r="N567" s="4" t="s">
        <v>236</v>
      </c>
      <c r="O567" s="4" t="s">
        <v>252</v>
      </c>
      <c r="P567" s="4" t="s">
        <v>4827</v>
      </c>
      <c r="Q567" s="4" t="s">
        <v>253</v>
      </c>
      <c r="R567" s="4" t="s">
        <v>240</v>
      </c>
      <c r="S567" s="4" t="s">
        <v>278</v>
      </c>
      <c r="T567" s="4">
        <v>1</v>
      </c>
      <c r="U567" s="4" t="s">
        <v>41</v>
      </c>
      <c r="V567" s="4">
        <v>1</v>
      </c>
      <c r="W567" s="4">
        <v>2015</v>
      </c>
      <c r="X567" s="4">
        <v>214</v>
      </c>
      <c r="Y567" s="4">
        <v>4</v>
      </c>
      <c r="Z567" s="4">
        <v>10</v>
      </c>
      <c r="AA567" s="4">
        <v>68</v>
      </c>
    </row>
    <row r="568" spans="1:27" x14ac:dyDescent="0.2">
      <c r="A568" s="4">
        <v>69</v>
      </c>
      <c r="B568" s="4" t="s">
        <v>2578</v>
      </c>
      <c r="C568" s="4">
        <v>0</v>
      </c>
      <c r="D568" s="4" t="s">
        <v>3953</v>
      </c>
      <c r="E568" s="4" t="s">
        <v>279</v>
      </c>
      <c r="F568" s="4" t="s">
        <v>32</v>
      </c>
      <c r="G568" s="4" t="s">
        <v>33</v>
      </c>
      <c r="H568" s="4">
        <v>1</v>
      </c>
      <c r="I568" s="4" t="s">
        <v>34</v>
      </c>
      <c r="J568" s="4" t="s">
        <v>35</v>
      </c>
      <c r="K568" s="4" t="s">
        <v>280</v>
      </c>
      <c r="L568" s="4" t="s">
        <v>4633</v>
      </c>
      <c r="M568" s="4" t="s">
        <v>236</v>
      </c>
      <c r="N568" s="4" t="s">
        <v>236</v>
      </c>
      <c r="O568" s="4" t="s">
        <v>271</v>
      </c>
      <c r="P568" s="4" t="s">
        <v>4827</v>
      </c>
      <c r="Q568" s="4" t="s">
        <v>253</v>
      </c>
      <c r="R568" s="4" t="s">
        <v>240</v>
      </c>
      <c r="S568" s="4" t="s">
        <v>281</v>
      </c>
      <c r="T568" s="4">
        <v>1</v>
      </c>
      <c r="U568" s="4" t="s">
        <v>41</v>
      </c>
      <c r="V568" s="4">
        <v>1</v>
      </c>
      <c r="W568" s="4">
        <v>2015</v>
      </c>
      <c r="X568" s="4">
        <v>303</v>
      </c>
      <c r="Y568" s="4">
        <v>4</v>
      </c>
      <c r="Z568" s="4">
        <v>10</v>
      </c>
      <c r="AA568" s="4">
        <v>69</v>
      </c>
    </row>
    <row r="569" spans="1:27" x14ac:dyDescent="0.2">
      <c r="A569" s="4">
        <v>433</v>
      </c>
      <c r="B569" s="4" t="s">
        <v>2942</v>
      </c>
      <c r="C569" s="4">
        <v>0</v>
      </c>
      <c r="D569" s="4" t="s">
        <v>3954</v>
      </c>
      <c r="E569" s="4" t="s">
        <v>1340</v>
      </c>
      <c r="F569" s="4" t="s">
        <v>32</v>
      </c>
      <c r="G569" s="4" t="s">
        <v>33</v>
      </c>
      <c r="H569" s="4">
        <v>1</v>
      </c>
      <c r="I569" s="4" t="s">
        <v>34</v>
      </c>
      <c r="J569" s="4" t="s">
        <v>35</v>
      </c>
      <c r="K569" s="4" t="s">
        <v>1341</v>
      </c>
      <c r="L569" s="4" t="s">
        <v>4361</v>
      </c>
      <c r="M569" s="4" t="s">
        <v>1105</v>
      </c>
      <c r="N569" s="4" t="s">
        <v>1105</v>
      </c>
      <c r="O569" s="4" t="s">
        <v>1328</v>
      </c>
      <c r="P569" s="4" t="s">
        <v>4610</v>
      </c>
      <c r="Q569" s="4" t="s">
        <v>1329</v>
      </c>
      <c r="R569" s="4" t="s">
        <v>1225</v>
      </c>
      <c r="S569" s="4" t="s">
        <v>1328</v>
      </c>
      <c r="T569" s="4">
        <v>1</v>
      </c>
      <c r="U569" s="4" t="s">
        <v>41</v>
      </c>
      <c r="V569" s="4">
        <v>1</v>
      </c>
      <c r="W569" s="4">
        <v>2015</v>
      </c>
      <c r="X569" s="4">
        <v>460</v>
      </c>
      <c r="Y569" s="4">
        <v>15</v>
      </c>
      <c r="Z569" s="4">
        <v>15</v>
      </c>
      <c r="AA569" s="4">
        <v>433</v>
      </c>
    </row>
    <row r="570" spans="1:27" x14ac:dyDescent="0.2">
      <c r="A570" s="4">
        <v>42</v>
      </c>
      <c r="B570" s="4" t="s">
        <v>2551</v>
      </c>
      <c r="C570" s="4">
        <v>0</v>
      </c>
      <c r="D570" s="4" t="s">
        <v>3955</v>
      </c>
      <c r="E570" s="4" t="s">
        <v>179</v>
      </c>
      <c r="F570" s="4" t="s">
        <v>32</v>
      </c>
      <c r="G570" s="4" t="s">
        <v>33</v>
      </c>
      <c r="H570" s="4">
        <v>1</v>
      </c>
      <c r="I570" s="4" t="s">
        <v>34</v>
      </c>
      <c r="J570" s="4" t="s">
        <v>35</v>
      </c>
      <c r="K570" s="4" t="s">
        <v>180</v>
      </c>
      <c r="L570" s="4" t="s">
        <v>4634</v>
      </c>
      <c r="M570" s="4" t="s">
        <v>109</v>
      </c>
      <c r="N570" s="4" t="s">
        <v>173</v>
      </c>
      <c r="O570" s="4" t="s">
        <v>181</v>
      </c>
      <c r="P570" s="4" t="s">
        <v>4883</v>
      </c>
      <c r="Q570" s="4" t="s">
        <v>175</v>
      </c>
      <c r="R570" s="4" t="s">
        <v>113</v>
      </c>
      <c r="S570" s="4" t="s">
        <v>181</v>
      </c>
      <c r="T570" s="4">
        <v>1</v>
      </c>
      <c r="U570" s="4" t="s">
        <v>41</v>
      </c>
      <c r="V570" s="4" t="s">
        <v>78</v>
      </c>
      <c r="W570" s="4" t="s">
        <v>78</v>
      </c>
      <c r="X570" s="4">
        <v>67</v>
      </c>
      <c r="Y570" s="4">
        <v>1</v>
      </c>
      <c r="Z570" s="4">
        <v>5</v>
      </c>
      <c r="AA570" s="4">
        <v>42</v>
      </c>
    </row>
    <row r="571" spans="1:27" x14ac:dyDescent="0.2">
      <c r="A571" s="4">
        <v>43</v>
      </c>
      <c r="B571" s="4" t="s">
        <v>2552</v>
      </c>
      <c r="C571" s="4">
        <v>0</v>
      </c>
      <c r="D571" s="4" t="s">
        <v>3956</v>
      </c>
      <c r="E571" s="4" t="s">
        <v>182</v>
      </c>
      <c r="F571" s="4" t="s">
        <v>32</v>
      </c>
      <c r="G571" s="4" t="s">
        <v>33</v>
      </c>
      <c r="H571" s="4">
        <v>1</v>
      </c>
      <c r="I571" s="4" t="s">
        <v>34</v>
      </c>
      <c r="J571" s="4" t="s">
        <v>35</v>
      </c>
      <c r="K571" s="4" t="s">
        <v>183</v>
      </c>
      <c r="L571" s="4" t="s">
        <v>4635</v>
      </c>
      <c r="M571" s="4" t="s">
        <v>109</v>
      </c>
      <c r="N571" s="4" t="s">
        <v>173</v>
      </c>
      <c r="O571" s="4" t="s">
        <v>184</v>
      </c>
      <c r="P571" s="4" t="s">
        <v>4883</v>
      </c>
      <c r="Q571" s="4" t="s">
        <v>175</v>
      </c>
      <c r="R571" s="4" t="s">
        <v>113</v>
      </c>
      <c r="S571" s="4" t="s">
        <v>185</v>
      </c>
      <c r="T571" s="4">
        <v>2</v>
      </c>
      <c r="U571" s="4" t="s">
        <v>77</v>
      </c>
      <c r="V571" s="4" t="s">
        <v>78</v>
      </c>
      <c r="W571" s="4" t="s">
        <v>78</v>
      </c>
      <c r="X571" s="4">
        <v>134</v>
      </c>
      <c r="Y571" s="4">
        <v>1</v>
      </c>
      <c r="Z571" s="4">
        <v>5</v>
      </c>
      <c r="AA571" s="4">
        <v>43</v>
      </c>
    </row>
    <row r="572" spans="1:27" x14ac:dyDescent="0.2">
      <c r="A572" s="4">
        <v>44</v>
      </c>
      <c r="B572" s="4" t="s">
        <v>2553</v>
      </c>
      <c r="C572" s="4">
        <v>0</v>
      </c>
      <c r="D572" s="4" t="s">
        <v>3957</v>
      </c>
      <c r="E572" s="4" t="s">
        <v>186</v>
      </c>
      <c r="F572" s="4" t="s">
        <v>32</v>
      </c>
      <c r="G572" s="4" t="s">
        <v>33</v>
      </c>
      <c r="H572" s="4">
        <v>1</v>
      </c>
      <c r="I572" s="4" t="s">
        <v>34</v>
      </c>
      <c r="J572" s="4" t="s">
        <v>35</v>
      </c>
      <c r="K572" s="4" t="s">
        <v>187</v>
      </c>
      <c r="L572" s="4" t="s">
        <v>4511</v>
      </c>
      <c r="M572" s="4" t="s">
        <v>109</v>
      </c>
      <c r="N572" s="4" t="s">
        <v>173</v>
      </c>
      <c r="O572" s="4" t="s">
        <v>174</v>
      </c>
      <c r="P572" s="4" t="s">
        <v>4883</v>
      </c>
      <c r="Q572" s="4" t="s">
        <v>175</v>
      </c>
      <c r="R572" s="4" t="s">
        <v>113</v>
      </c>
      <c r="S572" s="4" t="s">
        <v>188</v>
      </c>
      <c r="T572" s="4">
        <v>1</v>
      </c>
      <c r="U572" s="4" t="s">
        <v>41</v>
      </c>
      <c r="V572" s="4" t="s">
        <v>78</v>
      </c>
      <c r="W572" s="4" t="s">
        <v>78</v>
      </c>
      <c r="X572" s="4">
        <v>128</v>
      </c>
      <c r="Y572" s="4">
        <v>1</v>
      </c>
      <c r="Z572" s="4">
        <v>5</v>
      </c>
      <c r="AA572" s="4">
        <v>44</v>
      </c>
    </row>
    <row r="573" spans="1:27" x14ac:dyDescent="0.2">
      <c r="A573" s="4">
        <v>635</v>
      </c>
      <c r="B573" s="4" t="s">
        <v>3144</v>
      </c>
      <c r="C573" s="4">
        <v>0</v>
      </c>
      <c r="D573" s="4" t="s">
        <v>3958</v>
      </c>
      <c r="E573" s="4" t="s">
        <v>1859</v>
      </c>
      <c r="F573" s="4" t="s">
        <v>32</v>
      </c>
      <c r="G573" s="4" t="s">
        <v>33</v>
      </c>
      <c r="H573" s="4">
        <v>1</v>
      </c>
      <c r="I573" s="4" t="s">
        <v>34</v>
      </c>
      <c r="J573" s="4" t="s">
        <v>35</v>
      </c>
      <c r="K573" s="4" t="s">
        <v>1860</v>
      </c>
      <c r="L573" s="4" t="s">
        <v>4454</v>
      </c>
      <c r="M573" s="4" t="s">
        <v>1841</v>
      </c>
      <c r="N573" s="4" t="s">
        <v>1842</v>
      </c>
      <c r="O573" s="4" t="s">
        <v>1853</v>
      </c>
      <c r="P573" s="4" t="s">
        <v>4837</v>
      </c>
      <c r="Q573" s="4" t="s">
        <v>1843</v>
      </c>
      <c r="R573" s="4" t="s">
        <v>1844</v>
      </c>
      <c r="S573" s="4" t="s">
        <v>1860</v>
      </c>
      <c r="T573" s="4">
        <v>1</v>
      </c>
      <c r="U573" s="4" t="s">
        <v>41</v>
      </c>
      <c r="V573" s="4" t="s">
        <v>78</v>
      </c>
      <c r="W573" s="4" t="s">
        <v>78</v>
      </c>
      <c r="X573" s="4">
        <v>99</v>
      </c>
      <c r="Y573" s="4">
        <v>3</v>
      </c>
      <c r="Z573" s="4">
        <v>5</v>
      </c>
      <c r="AA573" s="4">
        <v>635</v>
      </c>
    </row>
    <row r="574" spans="1:27" x14ac:dyDescent="0.2">
      <c r="A574" s="4">
        <v>633</v>
      </c>
      <c r="B574" s="4" t="s">
        <v>3142</v>
      </c>
      <c r="C574" s="4">
        <v>0</v>
      </c>
      <c r="D574" s="4" t="s">
        <v>3959</v>
      </c>
      <c r="E574" s="4" t="s">
        <v>458</v>
      </c>
      <c r="F574" s="4" t="s">
        <v>32</v>
      </c>
      <c r="G574" s="4" t="s">
        <v>33</v>
      </c>
      <c r="H574" s="4">
        <v>1</v>
      </c>
      <c r="I574" s="4" t="s">
        <v>34</v>
      </c>
      <c r="J574" s="4" t="s">
        <v>35</v>
      </c>
      <c r="K574" s="4" t="s">
        <v>1857</v>
      </c>
      <c r="L574" s="4" t="s">
        <v>4369</v>
      </c>
      <c r="M574" s="4" t="s">
        <v>1841</v>
      </c>
      <c r="N574" s="4" t="s">
        <v>1842</v>
      </c>
      <c r="O574" s="4" t="s">
        <v>1842</v>
      </c>
      <c r="P574" s="4" t="s">
        <v>4837</v>
      </c>
      <c r="Q574" s="4" t="s">
        <v>1843</v>
      </c>
      <c r="R574" s="4" t="s">
        <v>1844</v>
      </c>
      <c r="S574" s="4" t="s">
        <v>1857</v>
      </c>
      <c r="T574" s="4">
        <v>1</v>
      </c>
      <c r="U574" s="4" t="s">
        <v>41</v>
      </c>
      <c r="V574" s="4">
        <v>1</v>
      </c>
      <c r="W574" s="4">
        <v>2016</v>
      </c>
      <c r="X574" s="4">
        <v>226</v>
      </c>
      <c r="Y574" s="4">
        <v>3</v>
      </c>
      <c r="Z574" s="4">
        <v>10</v>
      </c>
      <c r="AA574" s="4">
        <v>633</v>
      </c>
    </row>
    <row r="575" spans="1:27" x14ac:dyDescent="0.2">
      <c r="A575" s="4">
        <v>634</v>
      </c>
      <c r="B575" s="4" t="s">
        <v>3143</v>
      </c>
      <c r="C575" s="4">
        <v>0</v>
      </c>
      <c r="D575" s="4" t="s">
        <v>3960</v>
      </c>
      <c r="E575" s="4" t="s">
        <v>1858</v>
      </c>
      <c r="F575" s="4" t="s">
        <v>32</v>
      </c>
      <c r="G575" s="4" t="s">
        <v>33</v>
      </c>
      <c r="H575" s="4">
        <v>1</v>
      </c>
      <c r="I575" s="4" t="s">
        <v>34</v>
      </c>
      <c r="J575" s="4" t="s">
        <v>35</v>
      </c>
      <c r="K575" s="4" t="s">
        <v>1414</v>
      </c>
      <c r="L575" s="4" t="s">
        <v>4454</v>
      </c>
      <c r="M575" s="4" t="s">
        <v>1841</v>
      </c>
      <c r="N575" s="4" t="s">
        <v>1842</v>
      </c>
      <c r="O575" s="4" t="s">
        <v>1853</v>
      </c>
      <c r="P575" s="4" t="s">
        <v>4837</v>
      </c>
      <c r="Q575" s="4" t="s">
        <v>1843</v>
      </c>
      <c r="R575" s="4" t="s">
        <v>1844</v>
      </c>
      <c r="S575" s="4" t="s">
        <v>1414</v>
      </c>
      <c r="T575" s="4">
        <v>1</v>
      </c>
      <c r="U575" s="4" t="s">
        <v>41</v>
      </c>
      <c r="V575" s="4">
        <v>1</v>
      </c>
      <c r="W575" s="4">
        <v>2016</v>
      </c>
      <c r="X575" s="4">
        <v>104</v>
      </c>
      <c r="Y575" s="4">
        <v>3</v>
      </c>
      <c r="Z575" s="4">
        <v>5</v>
      </c>
      <c r="AA575" s="4">
        <v>634</v>
      </c>
    </row>
    <row r="576" spans="1:27" x14ac:dyDescent="0.2">
      <c r="A576" s="4">
        <v>284</v>
      </c>
      <c r="B576" s="4" t="s">
        <v>2793</v>
      </c>
      <c r="C576" s="4">
        <v>0</v>
      </c>
      <c r="D576" s="4" t="s">
        <v>3961</v>
      </c>
      <c r="E576" s="4" t="s">
        <v>937</v>
      </c>
      <c r="F576" s="4" t="s">
        <v>32</v>
      </c>
      <c r="G576" s="4" t="s">
        <v>33</v>
      </c>
      <c r="H576" s="4">
        <v>1</v>
      </c>
      <c r="I576" s="4" t="s">
        <v>34</v>
      </c>
      <c r="J576" s="4" t="s">
        <v>35</v>
      </c>
      <c r="K576" s="4" t="s">
        <v>938</v>
      </c>
      <c r="L576" s="4" t="s">
        <v>4396</v>
      </c>
      <c r="M576" s="4" t="s">
        <v>902</v>
      </c>
      <c r="N576" s="4" t="s">
        <v>913</v>
      </c>
      <c r="O576" s="4" t="s">
        <v>928</v>
      </c>
      <c r="P576" s="4" t="s">
        <v>4844</v>
      </c>
      <c r="Q576" s="4" t="s">
        <v>915</v>
      </c>
      <c r="R576" s="4" t="s">
        <v>906</v>
      </c>
      <c r="S576" s="4" t="s">
        <v>939</v>
      </c>
      <c r="T576" s="4">
        <v>1</v>
      </c>
      <c r="U576" s="4" t="s">
        <v>41</v>
      </c>
      <c r="V576" s="4" t="s">
        <v>78</v>
      </c>
      <c r="W576" s="4" t="s">
        <v>78</v>
      </c>
      <c r="X576" s="4">
        <v>516</v>
      </c>
      <c r="Y576" s="4">
        <v>15</v>
      </c>
      <c r="Z576" s="4">
        <v>15</v>
      </c>
      <c r="AA576" s="4">
        <v>284</v>
      </c>
    </row>
    <row r="577" spans="1:27" x14ac:dyDescent="0.2">
      <c r="A577" s="4">
        <v>285</v>
      </c>
      <c r="B577" s="4" t="s">
        <v>2794</v>
      </c>
      <c r="C577" s="4">
        <v>0</v>
      </c>
      <c r="D577" s="4" t="s">
        <v>3962</v>
      </c>
      <c r="E577" s="4" t="s">
        <v>940</v>
      </c>
      <c r="F577" s="4" t="s">
        <v>32</v>
      </c>
      <c r="G577" s="4" t="s">
        <v>33</v>
      </c>
      <c r="H577" s="4">
        <v>1</v>
      </c>
      <c r="I577" s="4" t="s">
        <v>34</v>
      </c>
      <c r="J577" s="4" t="s">
        <v>35</v>
      </c>
      <c r="K577" s="4" t="s">
        <v>941</v>
      </c>
      <c r="L577" s="4" t="s">
        <v>4396</v>
      </c>
      <c r="M577" s="4" t="s">
        <v>902</v>
      </c>
      <c r="N577" s="4" t="s">
        <v>913</v>
      </c>
      <c r="O577" s="4" t="s">
        <v>928</v>
      </c>
      <c r="P577" s="4" t="s">
        <v>4844</v>
      </c>
      <c r="Q577" s="4" t="s">
        <v>915</v>
      </c>
      <c r="R577" s="4" t="s">
        <v>906</v>
      </c>
      <c r="S577" s="4" t="s">
        <v>928</v>
      </c>
      <c r="T577" s="4">
        <v>1</v>
      </c>
      <c r="U577" s="4" t="s">
        <v>41</v>
      </c>
      <c r="V577" s="4" t="s">
        <v>78</v>
      </c>
      <c r="W577" s="4" t="s">
        <v>78</v>
      </c>
      <c r="X577" s="4">
        <v>905</v>
      </c>
      <c r="Y577" s="4">
        <v>26</v>
      </c>
      <c r="Z577" s="4">
        <v>35</v>
      </c>
      <c r="AA577" s="4">
        <v>285</v>
      </c>
    </row>
    <row r="578" spans="1:27" x14ac:dyDescent="0.2">
      <c r="A578" s="4">
        <v>313</v>
      </c>
      <c r="B578" s="4" t="s">
        <v>2822</v>
      </c>
      <c r="C578" s="4">
        <v>0</v>
      </c>
      <c r="D578" s="4" t="s">
        <v>3963</v>
      </c>
      <c r="E578" s="4" t="s">
        <v>138</v>
      </c>
      <c r="F578" s="4" t="s">
        <v>32</v>
      </c>
      <c r="G578" s="4" t="s">
        <v>33</v>
      </c>
      <c r="H578" s="4">
        <v>1</v>
      </c>
      <c r="I578" s="4" t="s">
        <v>34</v>
      </c>
      <c r="J578" s="4" t="s">
        <v>35</v>
      </c>
      <c r="K578" s="4" t="s">
        <v>1020</v>
      </c>
      <c r="L578" s="4" t="s">
        <v>4636</v>
      </c>
      <c r="M578" s="4" t="s">
        <v>902</v>
      </c>
      <c r="N578" s="4" t="s">
        <v>1018</v>
      </c>
      <c r="O578" s="4" t="s">
        <v>1021</v>
      </c>
      <c r="P578" s="4" t="s">
        <v>4846</v>
      </c>
      <c r="Q578" s="4" t="s">
        <v>998</v>
      </c>
      <c r="R578" s="4" t="s">
        <v>906</v>
      </c>
      <c r="S578" s="4" t="s">
        <v>1022</v>
      </c>
      <c r="T578" s="4">
        <v>1</v>
      </c>
      <c r="U578" s="4" t="s">
        <v>41</v>
      </c>
      <c r="V578" s="4" t="s">
        <v>78</v>
      </c>
      <c r="W578" s="4" t="s">
        <v>78</v>
      </c>
      <c r="X578" s="4">
        <v>59</v>
      </c>
      <c r="Y578" s="4">
        <v>1</v>
      </c>
      <c r="Z578" s="4">
        <v>5</v>
      </c>
      <c r="AA578" s="4">
        <v>313</v>
      </c>
    </row>
    <row r="579" spans="1:27" x14ac:dyDescent="0.2">
      <c r="A579" s="4">
        <v>286</v>
      </c>
      <c r="B579" s="4" t="s">
        <v>2795</v>
      </c>
      <c r="C579" s="4">
        <v>0</v>
      </c>
      <c r="D579" s="4" t="s">
        <v>3964</v>
      </c>
      <c r="E579" s="4" t="s">
        <v>942</v>
      </c>
      <c r="F579" s="4" t="s">
        <v>32</v>
      </c>
      <c r="G579" s="4" t="s">
        <v>33</v>
      </c>
      <c r="H579" s="4">
        <v>1</v>
      </c>
      <c r="I579" s="4" t="s">
        <v>34</v>
      </c>
      <c r="J579" s="4" t="s">
        <v>35</v>
      </c>
      <c r="K579" s="4" t="s">
        <v>943</v>
      </c>
      <c r="L579" s="4" t="s">
        <v>4397</v>
      </c>
      <c r="M579" s="4" t="s">
        <v>902</v>
      </c>
      <c r="N579" s="4" t="s">
        <v>913</v>
      </c>
      <c r="O579" s="4" t="s">
        <v>913</v>
      </c>
      <c r="P579" s="4" t="s">
        <v>4844</v>
      </c>
      <c r="Q579" s="4" t="s">
        <v>915</v>
      </c>
      <c r="R579" s="4" t="s">
        <v>906</v>
      </c>
      <c r="S579" s="4" t="s">
        <v>913</v>
      </c>
      <c r="T579" s="4">
        <v>1</v>
      </c>
      <c r="U579" s="4" t="s">
        <v>41</v>
      </c>
      <c r="V579" s="4" t="s">
        <v>78</v>
      </c>
      <c r="W579" s="4" t="s">
        <v>78</v>
      </c>
      <c r="X579" s="4">
        <v>848</v>
      </c>
      <c r="Y579" s="4">
        <v>19</v>
      </c>
      <c r="Z579" s="4">
        <v>25</v>
      </c>
      <c r="AA579" s="4">
        <v>286</v>
      </c>
    </row>
    <row r="580" spans="1:27" x14ac:dyDescent="0.2">
      <c r="A580" s="4">
        <v>875</v>
      </c>
      <c r="B580" s="4" t="s">
        <v>3384</v>
      </c>
      <c r="C580" s="4">
        <v>0</v>
      </c>
      <c r="D580" s="4" t="s">
        <v>3965</v>
      </c>
      <c r="E580" s="4" t="s">
        <v>2486</v>
      </c>
      <c r="F580" s="4" t="s">
        <v>32</v>
      </c>
      <c r="G580" s="4" t="s">
        <v>33</v>
      </c>
      <c r="H580" s="4">
        <v>2</v>
      </c>
      <c r="I580" s="4" t="s">
        <v>47</v>
      </c>
      <c r="J580" s="4" t="s">
        <v>48</v>
      </c>
      <c r="K580" s="4" t="s">
        <v>2487</v>
      </c>
      <c r="L580" s="4" t="s">
        <v>4580</v>
      </c>
      <c r="M580" s="4" t="s">
        <v>1491</v>
      </c>
      <c r="N580" s="4" t="s">
        <v>2482</v>
      </c>
      <c r="O580" s="4" t="s">
        <v>2483</v>
      </c>
      <c r="P580" s="4" t="s">
        <v>4899</v>
      </c>
      <c r="Q580" s="4" t="s">
        <v>2484</v>
      </c>
      <c r="R580" s="4" t="s">
        <v>2476</v>
      </c>
      <c r="S580" s="4" t="s">
        <v>2482</v>
      </c>
      <c r="T580" s="4">
        <v>1</v>
      </c>
      <c r="U580" s="4" t="s">
        <v>41</v>
      </c>
      <c r="V580" s="4">
        <v>1</v>
      </c>
      <c r="W580" s="4">
        <v>2016</v>
      </c>
      <c r="X580" s="4">
        <v>394</v>
      </c>
      <c r="Y580" s="4">
        <v>2</v>
      </c>
      <c r="Z580" s="4">
        <v>28</v>
      </c>
      <c r="AA580" s="4">
        <v>875</v>
      </c>
    </row>
    <row r="581" spans="1:27" x14ac:dyDescent="0.2">
      <c r="A581" s="4">
        <v>302</v>
      </c>
      <c r="B581" s="4" t="s">
        <v>2811</v>
      </c>
      <c r="C581" s="4">
        <v>0</v>
      </c>
      <c r="D581" s="4" t="s">
        <v>3966</v>
      </c>
      <c r="E581" s="4" t="s">
        <v>988</v>
      </c>
      <c r="F581" s="4" t="s">
        <v>32</v>
      </c>
      <c r="G581" s="4" t="s">
        <v>33</v>
      </c>
      <c r="H581" s="4">
        <v>1</v>
      </c>
      <c r="I581" s="4" t="s">
        <v>34</v>
      </c>
      <c r="J581" s="4" t="s">
        <v>35</v>
      </c>
      <c r="K581" s="4" t="s">
        <v>989</v>
      </c>
      <c r="L581" s="4" t="s">
        <v>4394</v>
      </c>
      <c r="M581" s="4" t="s">
        <v>902</v>
      </c>
      <c r="N581" s="4" t="s">
        <v>978</v>
      </c>
      <c r="O581" s="4" t="s">
        <v>978</v>
      </c>
      <c r="P581" s="4" t="s">
        <v>4847</v>
      </c>
      <c r="Q581" s="4" t="s">
        <v>979</v>
      </c>
      <c r="R581" s="4" t="s">
        <v>906</v>
      </c>
      <c r="S581" s="4" t="s">
        <v>990</v>
      </c>
      <c r="T581" s="4">
        <v>2</v>
      </c>
      <c r="U581" s="4" t="s">
        <v>77</v>
      </c>
      <c r="V581" s="4" t="s">
        <v>78</v>
      </c>
      <c r="W581" s="4" t="s">
        <v>78</v>
      </c>
      <c r="X581" s="4">
        <v>50</v>
      </c>
      <c r="Y581" s="4">
        <v>4</v>
      </c>
      <c r="Z581" s="4">
        <v>5</v>
      </c>
      <c r="AA581" s="4">
        <v>302</v>
      </c>
    </row>
    <row r="582" spans="1:27" x14ac:dyDescent="0.2">
      <c r="A582" s="4">
        <v>21</v>
      </c>
      <c r="B582" s="4" t="s">
        <v>2530</v>
      </c>
      <c r="C582" s="4">
        <v>0</v>
      </c>
      <c r="D582" s="4" t="s">
        <v>3967</v>
      </c>
      <c r="E582" s="4" t="s">
        <v>52</v>
      </c>
      <c r="F582" s="4" t="s">
        <v>32</v>
      </c>
      <c r="G582" s="4" t="s">
        <v>33</v>
      </c>
      <c r="H582" s="4">
        <v>1</v>
      </c>
      <c r="I582" s="4" t="s">
        <v>34</v>
      </c>
      <c r="J582" s="4" t="s">
        <v>35</v>
      </c>
      <c r="K582" s="4" t="s">
        <v>105</v>
      </c>
      <c r="L582" s="4" t="s">
        <v>4637</v>
      </c>
      <c r="M582" s="4" t="s">
        <v>37</v>
      </c>
      <c r="N582" s="4" t="s">
        <v>99</v>
      </c>
      <c r="O582" s="4" t="s">
        <v>106</v>
      </c>
      <c r="P582" s="4" t="s">
        <v>4889</v>
      </c>
      <c r="Q582" s="4" t="s">
        <v>101</v>
      </c>
      <c r="R582" s="4" t="s">
        <v>40</v>
      </c>
      <c r="S582" s="4" t="s">
        <v>52</v>
      </c>
      <c r="T582" s="4">
        <v>1</v>
      </c>
      <c r="U582" s="4" t="s">
        <v>41</v>
      </c>
      <c r="V582" s="4">
        <v>1</v>
      </c>
      <c r="W582" s="4"/>
      <c r="X582" s="4">
        <v>324</v>
      </c>
      <c r="Y582" s="4"/>
      <c r="Z582" s="4">
        <v>12</v>
      </c>
      <c r="AA582" s="4">
        <v>21</v>
      </c>
    </row>
    <row r="583" spans="1:27" x14ac:dyDescent="0.2">
      <c r="A583" s="4">
        <v>6</v>
      </c>
      <c r="B583" s="4" t="s">
        <v>2515</v>
      </c>
      <c r="C583" s="4">
        <v>0</v>
      </c>
      <c r="D583" s="4" t="s">
        <v>3968</v>
      </c>
      <c r="E583" s="4" t="s">
        <v>57</v>
      </c>
      <c r="F583" s="4" t="s">
        <v>32</v>
      </c>
      <c r="G583" s="4" t="s">
        <v>33</v>
      </c>
      <c r="H583" s="4">
        <v>1</v>
      </c>
      <c r="I583" s="4" t="s">
        <v>34</v>
      </c>
      <c r="J583" s="4" t="s">
        <v>35</v>
      </c>
      <c r="K583" s="4" t="s">
        <v>58</v>
      </c>
      <c r="L583" s="4" t="s">
        <v>4315</v>
      </c>
      <c r="M583" s="4" t="s">
        <v>37</v>
      </c>
      <c r="N583" s="4" t="s">
        <v>44</v>
      </c>
      <c r="O583" s="4" t="s">
        <v>44</v>
      </c>
      <c r="P583" s="4" t="s">
        <v>4811</v>
      </c>
      <c r="Q583" s="4" t="s">
        <v>45</v>
      </c>
      <c r="R583" s="4" t="s">
        <v>40</v>
      </c>
      <c r="S583" s="4" t="s">
        <v>44</v>
      </c>
      <c r="T583" s="4">
        <v>1</v>
      </c>
      <c r="U583" s="4" t="s">
        <v>41</v>
      </c>
      <c r="V583" s="4">
        <v>1</v>
      </c>
      <c r="W583" s="4">
        <v>2015</v>
      </c>
      <c r="X583" s="4">
        <v>479</v>
      </c>
      <c r="Y583" s="4">
        <v>6</v>
      </c>
      <c r="Z583" s="4">
        <v>19</v>
      </c>
      <c r="AA583" s="4">
        <v>6</v>
      </c>
    </row>
    <row r="584" spans="1:27" x14ac:dyDescent="0.2">
      <c r="A584" s="4">
        <v>13</v>
      </c>
      <c r="B584" s="4" t="s">
        <v>2522</v>
      </c>
      <c r="C584" s="4">
        <v>0</v>
      </c>
      <c r="D584" s="4" t="s">
        <v>3969</v>
      </c>
      <c r="E584" s="4" t="s">
        <v>81</v>
      </c>
      <c r="F584" s="4" t="s">
        <v>32</v>
      </c>
      <c r="G584" s="4" t="s">
        <v>33</v>
      </c>
      <c r="H584" s="4">
        <v>1</v>
      </c>
      <c r="I584" s="4" t="s">
        <v>34</v>
      </c>
      <c r="J584" s="4" t="s">
        <v>35</v>
      </c>
      <c r="K584" s="4" t="s">
        <v>82</v>
      </c>
      <c r="L584" s="4" t="s">
        <v>4313</v>
      </c>
      <c r="M584" s="4" t="s">
        <v>37</v>
      </c>
      <c r="N584" s="4" t="s">
        <v>74</v>
      </c>
      <c r="O584" s="4" t="s">
        <v>75</v>
      </c>
      <c r="P584" s="4" t="s">
        <v>4810</v>
      </c>
      <c r="Q584" s="4" t="s">
        <v>76</v>
      </c>
      <c r="R584" s="4" t="s">
        <v>40</v>
      </c>
      <c r="S584" s="4" t="s">
        <v>75</v>
      </c>
      <c r="T584" s="4">
        <v>1</v>
      </c>
      <c r="U584" s="4" t="s">
        <v>41</v>
      </c>
      <c r="V584" s="4" t="s">
        <v>78</v>
      </c>
      <c r="W584" s="4" t="s">
        <v>78</v>
      </c>
      <c r="X584" s="4">
        <v>334</v>
      </c>
      <c r="Y584" s="4">
        <v>5</v>
      </c>
      <c r="Z584" s="4">
        <v>13</v>
      </c>
      <c r="AA584" s="4">
        <v>13</v>
      </c>
    </row>
    <row r="585" spans="1:27" x14ac:dyDescent="0.2">
      <c r="A585" s="4">
        <v>186</v>
      </c>
      <c r="B585" s="4" t="s">
        <v>2695</v>
      </c>
      <c r="C585" s="4">
        <v>0</v>
      </c>
      <c r="D585" s="4" t="s">
        <v>3970</v>
      </c>
      <c r="E585" s="4" t="s">
        <v>646</v>
      </c>
      <c r="F585" s="4" t="s">
        <v>32</v>
      </c>
      <c r="G585" s="4" t="s">
        <v>33</v>
      </c>
      <c r="H585" s="4">
        <v>1</v>
      </c>
      <c r="I585" s="4" t="s">
        <v>34</v>
      </c>
      <c r="J585" s="4" t="s">
        <v>35</v>
      </c>
      <c r="K585" s="4" t="s">
        <v>647</v>
      </c>
      <c r="L585" s="4" t="s">
        <v>4638</v>
      </c>
      <c r="M585" s="4" t="s">
        <v>623</v>
      </c>
      <c r="N585" s="4" t="s">
        <v>648</v>
      </c>
      <c r="O585" s="4" t="s">
        <v>649</v>
      </c>
      <c r="P585" s="4" t="s">
        <v>4786</v>
      </c>
      <c r="Q585" s="4" t="s">
        <v>624</v>
      </c>
      <c r="R585" s="4" t="s">
        <v>625</v>
      </c>
      <c r="S585" s="4" t="s">
        <v>650</v>
      </c>
      <c r="T585" s="4">
        <v>2</v>
      </c>
      <c r="U585" s="4" t="s">
        <v>77</v>
      </c>
      <c r="V585" s="4" t="s">
        <v>78</v>
      </c>
      <c r="W585" s="4" t="s">
        <v>78</v>
      </c>
      <c r="X585" s="4">
        <v>136</v>
      </c>
      <c r="Y585" s="4">
        <v>1</v>
      </c>
      <c r="Z585" s="4">
        <v>5</v>
      </c>
      <c r="AA585" s="4">
        <v>186</v>
      </c>
    </row>
    <row r="586" spans="1:27" x14ac:dyDescent="0.2">
      <c r="A586" s="4">
        <v>55</v>
      </c>
      <c r="B586" s="4" t="s">
        <v>2564</v>
      </c>
      <c r="C586" s="4">
        <v>0</v>
      </c>
      <c r="D586" s="4" t="s">
        <v>3971</v>
      </c>
      <c r="E586" s="4" t="s">
        <v>225</v>
      </c>
      <c r="F586" s="4" t="s">
        <v>32</v>
      </c>
      <c r="G586" s="4" t="s">
        <v>33</v>
      </c>
      <c r="H586" s="4">
        <v>1</v>
      </c>
      <c r="I586" s="4" t="s">
        <v>34</v>
      </c>
      <c r="J586" s="4" t="s">
        <v>35</v>
      </c>
      <c r="K586" s="4" t="s">
        <v>226</v>
      </c>
      <c r="L586" s="4" t="s">
        <v>4639</v>
      </c>
      <c r="M586" s="4" t="s">
        <v>213</v>
      </c>
      <c r="N586" s="4" t="s">
        <v>220</v>
      </c>
      <c r="O586" s="4" t="s">
        <v>226</v>
      </c>
      <c r="P586" s="4" t="s">
        <v>4910</v>
      </c>
      <c r="Q586" s="4" t="s">
        <v>221</v>
      </c>
      <c r="R586" s="4" t="s">
        <v>216</v>
      </c>
      <c r="S586" s="4" t="s">
        <v>226</v>
      </c>
      <c r="T586" s="4">
        <v>1</v>
      </c>
      <c r="U586" s="4" t="s">
        <v>41</v>
      </c>
      <c r="V586" s="4" t="s">
        <v>78</v>
      </c>
      <c r="W586" s="4" t="s">
        <v>78</v>
      </c>
      <c r="X586" s="4">
        <v>64</v>
      </c>
      <c r="Y586" s="4">
        <v>1</v>
      </c>
      <c r="Z586" s="4">
        <v>5</v>
      </c>
      <c r="AA586" s="4">
        <v>55</v>
      </c>
    </row>
    <row r="587" spans="1:27" x14ac:dyDescent="0.2">
      <c r="A587" s="4">
        <v>53</v>
      </c>
      <c r="B587" s="4" t="s">
        <v>2562</v>
      </c>
      <c r="C587" s="4">
        <v>0</v>
      </c>
      <c r="D587" s="4" t="s">
        <v>3972</v>
      </c>
      <c r="E587" s="4" t="s">
        <v>218</v>
      </c>
      <c r="F587" s="4" t="s">
        <v>32</v>
      </c>
      <c r="G587" s="4" t="s">
        <v>33</v>
      </c>
      <c r="H587" s="4">
        <v>1</v>
      </c>
      <c r="I587" s="4" t="s">
        <v>34</v>
      </c>
      <c r="J587" s="4" t="s">
        <v>35</v>
      </c>
      <c r="K587" s="4" t="s">
        <v>219</v>
      </c>
      <c r="L587" s="4" t="s">
        <v>4640</v>
      </c>
      <c r="M587" s="4" t="s">
        <v>213</v>
      </c>
      <c r="N587" s="4" t="s">
        <v>220</v>
      </c>
      <c r="O587" s="4" t="s">
        <v>219</v>
      </c>
      <c r="P587" s="4" t="s">
        <v>4910</v>
      </c>
      <c r="Q587" s="4" t="s">
        <v>221</v>
      </c>
      <c r="R587" s="4" t="s">
        <v>216</v>
      </c>
      <c r="S587" s="4" t="s">
        <v>219</v>
      </c>
      <c r="T587" s="4">
        <v>1</v>
      </c>
      <c r="U587" s="4" t="s">
        <v>41</v>
      </c>
      <c r="V587" s="4" t="s">
        <v>78</v>
      </c>
      <c r="W587" s="4" t="s">
        <v>78</v>
      </c>
      <c r="X587" s="4">
        <v>58</v>
      </c>
      <c r="Y587" s="4">
        <v>1</v>
      </c>
      <c r="Z587" s="4">
        <v>5</v>
      </c>
      <c r="AA587" s="4">
        <v>53</v>
      </c>
    </row>
    <row r="588" spans="1:27" x14ac:dyDescent="0.2">
      <c r="A588" s="4">
        <v>54</v>
      </c>
      <c r="B588" s="4" t="s">
        <v>2563</v>
      </c>
      <c r="C588" s="4">
        <v>0</v>
      </c>
      <c r="D588" s="4" t="s">
        <v>3973</v>
      </c>
      <c r="E588" s="4" t="s">
        <v>222</v>
      </c>
      <c r="F588" s="4" t="s">
        <v>32</v>
      </c>
      <c r="G588" s="4" t="s">
        <v>33</v>
      </c>
      <c r="H588" s="4">
        <v>1</v>
      </c>
      <c r="I588" s="4" t="s">
        <v>34</v>
      </c>
      <c r="J588" s="4" t="s">
        <v>35</v>
      </c>
      <c r="K588" s="4" t="s">
        <v>223</v>
      </c>
      <c r="L588" s="4" t="s">
        <v>4641</v>
      </c>
      <c r="M588" s="4" t="s">
        <v>213</v>
      </c>
      <c r="N588" s="4" t="s">
        <v>220</v>
      </c>
      <c r="O588" s="4" t="s">
        <v>224</v>
      </c>
      <c r="P588" s="4" t="s">
        <v>4910</v>
      </c>
      <c r="Q588" s="4" t="s">
        <v>221</v>
      </c>
      <c r="R588" s="4" t="s">
        <v>216</v>
      </c>
      <c r="S588" s="4" t="s">
        <v>224</v>
      </c>
      <c r="T588" s="4">
        <v>1</v>
      </c>
      <c r="U588" s="4" t="s">
        <v>41</v>
      </c>
      <c r="V588" s="4" t="s">
        <v>78</v>
      </c>
      <c r="W588" s="4" t="s">
        <v>78</v>
      </c>
      <c r="X588" s="4">
        <v>81</v>
      </c>
      <c r="Y588" s="4">
        <v>1</v>
      </c>
      <c r="Z588" s="4">
        <v>5</v>
      </c>
      <c r="AA588" s="4">
        <v>54</v>
      </c>
    </row>
    <row r="589" spans="1:27" x14ac:dyDescent="0.2">
      <c r="A589" s="4">
        <v>57</v>
      </c>
      <c r="B589" s="4" t="s">
        <v>2566</v>
      </c>
      <c r="C589" s="4">
        <v>0</v>
      </c>
      <c r="D589" s="4" t="s">
        <v>3974</v>
      </c>
      <c r="E589" s="4" t="s">
        <v>231</v>
      </c>
      <c r="F589" s="4" t="s">
        <v>32</v>
      </c>
      <c r="G589" s="4" t="s">
        <v>33</v>
      </c>
      <c r="H589" s="4">
        <v>1</v>
      </c>
      <c r="I589" s="4" t="s">
        <v>34</v>
      </c>
      <c r="J589" s="4" t="s">
        <v>35</v>
      </c>
      <c r="K589" s="4" t="s">
        <v>231</v>
      </c>
      <c r="L589" s="4" t="s">
        <v>4642</v>
      </c>
      <c r="M589" s="4" t="s">
        <v>213</v>
      </c>
      <c r="N589" s="4" t="s">
        <v>229</v>
      </c>
      <c r="O589" s="4" t="s">
        <v>232</v>
      </c>
      <c r="P589" s="4" t="s">
        <v>4896</v>
      </c>
      <c r="Q589" s="4" t="s">
        <v>230</v>
      </c>
      <c r="R589" s="4" t="s">
        <v>216</v>
      </c>
      <c r="S589" s="4" t="s">
        <v>233</v>
      </c>
      <c r="T589" s="4">
        <v>2</v>
      </c>
      <c r="U589" s="4" t="s">
        <v>77</v>
      </c>
      <c r="V589" s="4" t="s">
        <v>78</v>
      </c>
      <c r="W589" s="4" t="s">
        <v>78</v>
      </c>
      <c r="X589" s="4">
        <v>17</v>
      </c>
      <c r="Y589" s="4">
        <v>1</v>
      </c>
      <c r="Z589" s="4">
        <v>5</v>
      </c>
      <c r="AA589" s="4">
        <v>57</v>
      </c>
    </row>
    <row r="590" spans="1:27" x14ac:dyDescent="0.2">
      <c r="A590" s="4">
        <v>193</v>
      </c>
      <c r="B590" s="4" t="s">
        <v>2702</v>
      </c>
      <c r="C590" s="4">
        <v>0</v>
      </c>
      <c r="D590" s="4" t="s">
        <v>3975</v>
      </c>
      <c r="E590" s="4" t="s">
        <v>669</v>
      </c>
      <c r="F590" s="4" t="s">
        <v>32</v>
      </c>
      <c r="G590" s="4" t="s">
        <v>33</v>
      </c>
      <c r="H590" s="4">
        <v>1</v>
      </c>
      <c r="I590" s="4" t="s">
        <v>34</v>
      </c>
      <c r="J590" s="4" t="s">
        <v>35</v>
      </c>
      <c r="K590" s="4" t="s">
        <v>670</v>
      </c>
      <c r="L590" s="4" t="s">
        <v>4284</v>
      </c>
      <c r="M590" s="4" t="s">
        <v>623</v>
      </c>
      <c r="N590" s="4" t="s">
        <v>648</v>
      </c>
      <c r="O590" s="4" t="s">
        <v>661</v>
      </c>
      <c r="P590" s="4" t="s">
        <v>4789</v>
      </c>
      <c r="Q590" s="4" t="s">
        <v>662</v>
      </c>
      <c r="R590" s="4" t="s">
        <v>625</v>
      </c>
      <c r="S590" s="4" t="s">
        <v>671</v>
      </c>
      <c r="T590" s="4">
        <v>1</v>
      </c>
      <c r="U590" s="4" t="s">
        <v>41</v>
      </c>
      <c r="V590" s="4">
        <v>1</v>
      </c>
      <c r="W590" s="4">
        <v>2015</v>
      </c>
      <c r="X590" s="4">
        <v>290</v>
      </c>
      <c r="Y590" s="4">
        <v>3</v>
      </c>
      <c r="Z590" s="4">
        <v>13</v>
      </c>
      <c r="AA590" s="4">
        <v>193</v>
      </c>
    </row>
    <row r="591" spans="1:27" x14ac:dyDescent="0.2">
      <c r="A591" s="4">
        <v>308</v>
      </c>
      <c r="B591" s="4" t="s">
        <v>2817</v>
      </c>
      <c r="C591" s="4">
        <v>0</v>
      </c>
      <c r="D591" s="4" t="s">
        <v>3976</v>
      </c>
      <c r="E591" s="4" t="s">
        <v>1006</v>
      </c>
      <c r="F591" s="4" t="s">
        <v>32</v>
      </c>
      <c r="G591" s="4" t="s">
        <v>33</v>
      </c>
      <c r="H591" s="4">
        <v>1</v>
      </c>
      <c r="I591" s="4" t="s">
        <v>34</v>
      </c>
      <c r="J591" s="4" t="s">
        <v>35</v>
      </c>
      <c r="K591" s="4" t="s">
        <v>1007</v>
      </c>
      <c r="L591" s="4" t="s">
        <v>4393</v>
      </c>
      <c r="M591" s="4" t="s">
        <v>902</v>
      </c>
      <c r="N591" s="4" t="s">
        <v>903</v>
      </c>
      <c r="O591" s="4" t="s">
        <v>904</v>
      </c>
      <c r="P591" s="4" t="s">
        <v>4849</v>
      </c>
      <c r="Q591" s="4" t="s">
        <v>905</v>
      </c>
      <c r="R591" s="4" t="s">
        <v>906</v>
      </c>
      <c r="S591" s="4" t="s">
        <v>1006</v>
      </c>
      <c r="T591" s="4">
        <v>1</v>
      </c>
      <c r="U591" s="4" t="s">
        <v>41</v>
      </c>
      <c r="V591" s="4" t="s">
        <v>78</v>
      </c>
      <c r="W591" s="4" t="s">
        <v>78</v>
      </c>
      <c r="X591" s="4">
        <v>58</v>
      </c>
      <c r="Y591" s="4">
        <v>1</v>
      </c>
      <c r="Z591" s="4">
        <v>5</v>
      </c>
      <c r="AA591" s="4">
        <v>308</v>
      </c>
    </row>
    <row r="592" spans="1:27" x14ac:dyDescent="0.2">
      <c r="A592" s="4">
        <v>274</v>
      </c>
      <c r="B592" s="4" t="s">
        <v>2783</v>
      </c>
      <c r="C592" s="4">
        <v>0</v>
      </c>
      <c r="D592" s="4" t="s">
        <v>3977</v>
      </c>
      <c r="E592" s="4" t="s">
        <v>907</v>
      </c>
      <c r="F592" s="4" t="s">
        <v>32</v>
      </c>
      <c r="G592" s="4" t="s">
        <v>33</v>
      </c>
      <c r="H592" s="4">
        <v>1</v>
      </c>
      <c r="I592" s="4" t="s">
        <v>34</v>
      </c>
      <c r="J592" s="4" t="s">
        <v>35</v>
      </c>
      <c r="K592" s="4" t="s">
        <v>908</v>
      </c>
      <c r="L592" s="4" t="s">
        <v>4544</v>
      </c>
      <c r="M592" s="4" t="s">
        <v>902</v>
      </c>
      <c r="N592" s="4" t="s">
        <v>903</v>
      </c>
      <c r="O592" s="4" t="s">
        <v>903</v>
      </c>
      <c r="P592" s="4" t="s">
        <v>4849</v>
      </c>
      <c r="Q592" s="4" t="s">
        <v>905</v>
      </c>
      <c r="R592" s="4" t="s">
        <v>906</v>
      </c>
      <c r="S592" s="4" t="s">
        <v>909</v>
      </c>
      <c r="T592" s="4">
        <v>1</v>
      </c>
      <c r="U592" s="4" t="s">
        <v>41</v>
      </c>
      <c r="V592" s="4">
        <v>1</v>
      </c>
      <c r="W592" s="4">
        <v>2016</v>
      </c>
      <c r="X592" s="4">
        <v>293</v>
      </c>
      <c r="Y592" s="4">
        <v>6</v>
      </c>
      <c r="Z592" s="4">
        <v>13</v>
      </c>
      <c r="AA592" s="4">
        <v>274</v>
      </c>
    </row>
    <row r="593" spans="1:27" x14ac:dyDescent="0.2">
      <c r="A593" s="4">
        <v>815</v>
      </c>
      <c r="B593" s="4" t="s">
        <v>3324</v>
      </c>
      <c r="C593" s="4">
        <v>0</v>
      </c>
      <c r="D593" s="4" t="s">
        <v>3978</v>
      </c>
      <c r="E593" s="4" t="s">
        <v>2297</v>
      </c>
      <c r="F593" s="4" t="s">
        <v>32</v>
      </c>
      <c r="G593" s="4" t="s">
        <v>33</v>
      </c>
      <c r="H593" s="4">
        <v>1</v>
      </c>
      <c r="I593" s="4" t="s">
        <v>34</v>
      </c>
      <c r="J593" s="4" t="s">
        <v>35</v>
      </c>
      <c r="K593" s="4" t="s">
        <v>2298</v>
      </c>
      <c r="L593" s="4" t="s">
        <v>4468</v>
      </c>
      <c r="M593" s="4" t="s">
        <v>967</v>
      </c>
      <c r="N593" s="4" t="s">
        <v>2275</v>
      </c>
      <c r="O593" s="4" t="s">
        <v>2293</v>
      </c>
      <c r="P593" s="4" t="s">
        <v>4818</v>
      </c>
      <c r="Q593" s="4" t="s">
        <v>2277</v>
      </c>
      <c r="R593" s="4" t="s">
        <v>2272</v>
      </c>
      <c r="S593" s="4" t="s">
        <v>2298</v>
      </c>
      <c r="T593" s="4">
        <v>2</v>
      </c>
      <c r="U593" s="4" t="s">
        <v>77</v>
      </c>
      <c r="V593" s="4">
        <v>1</v>
      </c>
      <c r="W593" s="4">
        <v>2017</v>
      </c>
      <c r="X593" s="4">
        <v>90</v>
      </c>
      <c r="Y593" s="4">
        <v>2</v>
      </c>
      <c r="Z593" s="4">
        <v>5</v>
      </c>
      <c r="AA593" s="4">
        <v>815</v>
      </c>
    </row>
    <row r="594" spans="1:27" x14ac:dyDescent="0.2">
      <c r="A594" s="4">
        <v>347</v>
      </c>
      <c r="B594" s="4" t="s">
        <v>2856</v>
      </c>
      <c r="C594" s="4">
        <v>0</v>
      </c>
      <c r="D594" s="4" t="s">
        <v>3979</v>
      </c>
      <c r="E594" s="4" t="s">
        <v>1131</v>
      </c>
      <c r="F594" s="4" t="s">
        <v>32</v>
      </c>
      <c r="G594" s="4" t="s">
        <v>33</v>
      </c>
      <c r="H594" s="4">
        <v>1</v>
      </c>
      <c r="I594" s="4" t="s">
        <v>34</v>
      </c>
      <c r="J594" s="4" t="s">
        <v>35</v>
      </c>
      <c r="K594" s="4" t="s">
        <v>1132</v>
      </c>
      <c r="L594" s="4" t="s">
        <v>4304</v>
      </c>
      <c r="M594" s="4" t="s">
        <v>1105</v>
      </c>
      <c r="N594" s="4" t="s">
        <v>1120</v>
      </c>
      <c r="O594" s="4" t="s">
        <v>1133</v>
      </c>
      <c r="P594" s="4" t="s">
        <v>4805</v>
      </c>
      <c r="Q594" s="4" t="s">
        <v>1122</v>
      </c>
      <c r="R594" s="4" t="s">
        <v>1109</v>
      </c>
      <c r="S594" s="4" t="s">
        <v>1134</v>
      </c>
      <c r="T594" s="4">
        <v>1</v>
      </c>
      <c r="U594" s="4" t="s">
        <v>41</v>
      </c>
      <c r="V594" s="4" t="s">
        <v>78</v>
      </c>
      <c r="W594" s="4" t="s">
        <v>78</v>
      </c>
      <c r="X594" s="4">
        <v>103</v>
      </c>
      <c r="Y594" s="4">
        <v>3</v>
      </c>
      <c r="Z594" s="4">
        <v>5</v>
      </c>
      <c r="AA594" s="4">
        <v>347</v>
      </c>
    </row>
    <row r="595" spans="1:27" x14ac:dyDescent="0.2">
      <c r="A595" s="4">
        <v>348</v>
      </c>
      <c r="B595" s="4" t="s">
        <v>2857</v>
      </c>
      <c r="C595" s="4">
        <v>0</v>
      </c>
      <c r="D595" s="4" t="s">
        <v>3980</v>
      </c>
      <c r="E595" s="4" t="s">
        <v>1135</v>
      </c>
      <c r="F595" s="4" t="s">
        <v>32</v>
      </c>
      <c r="G595" s="4" t="s">
        <v>33</v>
      </c>
      <c r="H595" s="4">
        <v>1</v>
      </c>
      <c r="I595" s="4" t="s">
        <v>34</v>
      </c>
      <c r="J595" s="4" t="s">
        <v>35</v>
      </c>
      <c r="K595" s="4" t="s">
        <v>1136</v>
      </c>
      <c r="L595" s="4" t="s">
        <v>4304</v>
      </c>
      <c r="M595" s="4" t="s">
        <v>1105</v>
      </c>
      <c r="N595" s="4" t="s">
        <v>1120</v>
      </c>
      <c r="O595" s="4" t="s">
        <v>1133</v>
      </c>
      <c r="P595" s="4" t="s">
        <v>4805</v>
      </c>
      <c r="Q595" s="4" t="s">
        <v>1122</v>
      </c>
      <c r="R595" s="4" t="s">
        <v>1109</v>
      </c>
      <c r="S595" s="4" t="s">
        <v>1137</v>
      </c>
      <c r="T595" s="4">
        <v>1</v>
      </c>
      <c r="U595" s="4" t="s">
        <v>41</v>
      </c>
      <c r="V595" s="4" t="s">
        <v>78</v>
      </c>
      <c r="W595" s="4" t="s">
        <v>78</v>
      </c>
      <c r="X595" s="4">
        <v>145</v>
      </c>
      <c r="Y595" s="4">
        <v>5</v>
      </c>
      <c r="Z595" s="4">
        <v>7</v>
      </c>
      <c r="AA595" s="4">
        <v>348</v>
      </c>
    </row>
    <row r="596" spans="1:27" x14ac:dyDescent="0.2">
      <c r="A596" s="4">
        <v>356</v>
      </c>
      <c r="B596" s="4" t="s">
        <v>2865</v>
      </c>
      <c r="C596" s="4">
        <v>0</v>
      </c>
      <c r="D596" s="4" t="s">
        <v>3981</v>
      </c>
      <c r="E596" s="4" t="s">
        <v>1157</v>
      </c>
      <c r="F596" s="4" t="s">
        <v>32</v>
      </c>
      <c r="G596" s="4" t="s">
        <v>33</v>
      </c>
      <c r="H596" s="4">
        <v>1</v>
      </c>
      <c r="I596" s="4" t="s">
        <v>34</v>
      </c>
      <c r="J596" s="4" t="s">
        <v>35</v>
      </c>
      <c r="K596" s="4" t="s">
        <v>1158</v>
      </c>
      <c r="L596" s="4" t="s">
        <v>4304</v>
      </c>
      <c r="M596" s="4" t="s">
        <v>1105</v>
      </c>
      <c r="N596" s="4" t="s">
        <v>1120</v>
      </c>
      <c r="O596" s="4" t="s">
        <v>1133</v>
      </c>
      <c r="P596" s="4" t="s">
        <v>4805</v>
      </c>
      <c r="Q596" s="4" t="s">
        <v>1122</v>
      </c>
      <c r="R596" s="4" t="s">
        <v>1109</v>
      </c>
      <c r="S596" s="4" t="s">
        <v>1159</v>
      </c>
      <c r="T596" s="4">
        <v>1</v>
      </c>
      <c r="U596" s="4" t="s">
        <v>41</v>
      </c>
      <c r="V596" s="4" t="s">
        <v>78</v>
      </c>
      <c r="W596" s="4" t="s">
        <v>78</v>
      </c>
      <c r="X596" s="4">
        <v>233</v>
      </c>
      <c r="Y596" s="4">
        <v>6</v>
      </c>
      <c r="Z596" s="4">
        <v>13</v>
      </c>
      <c r="AA596" s="4">
        <v>356</v>
      </c>
    </row>
    <row r="597" spans="1:27" x14ac:dyDescent="0.2">
      <c r="A597" s="4">
        <v>357</v>
      </c>
      <c r="B597" s="4" t="s">
        <v>2866</v>
      </c>
      <c r="C597" s="4">
        <v>0</v>
      </c>
      <c r="D597" s="4" t="s">
        <v>3982</v>
      </c>
      <c r="E597" s="4" t="s">
        <v>1160</v>
      </c>
      <c r="F597" s="4" t="s">
        <v>32</v>
      </c>
      <c r="G597" s="4" t="s">
        <v>33</v>
      </c>
      <c r="H597" s="4">
        <v>1</v>
      </c>
      <c r="I597" s="4" t="s">
        <v>34</v>
      </c>
      <c r="J597" s="4" t="s">
        <v>35</v>
      </c>
      <c r="K597" s="4" t="s">
        <v>542</v>
      </c>
      <c r="L597" s="4" t="s">
        <v>4643</v>
      </c>
      <c r="M597" s="4" t="s">
        <v>1105</v>
      </c>
      <c r="N597" s="4" t="s">
        <v>1120</v>
      </c>
      <c r="O597" s="4" t="s">
        <v>1161</v>
      </c>
      <c r="P597" s="4" t="s">
        <v>4805</v>
      </c>
      <c r="Q597" s="4" t="s">
        <v>1122</v>
      </c>
      <c r="R597" s="4" t="s">
        <v>1109</v>
      </c>
      <c r="S597" s="4" t="s">
        <v>1161</v>
      </c>
      <c r="T597" s="4">
        <v>1</v>
      </c>
      <c r="U597" s="4" t="s">
        <v>41</v>
      </c>
      <c r="V597" s="4" t="s">
        <v>78</v>
      </c>
      <c r="W597" s="4" t="s">
        <v>78</v>
      </c>
      <c r="X597" s="4">
        <v>25</v>
      </c>
      <c r="Y597" s="4">
        <v>1</v>
      </c>
      <c r="Z597" s="4">
        <v>5</v>
      </c>
      <c r="AA597" s="4">
        <v>357</v>
      </c>
    </row>
    <row r="598" spans="1:27" x14ac:dyDescent="0.2">
      <c r="A598" s="4">
        <v>344</v>
      </c>
      <c r="B598" s="4" t="s">
        <v>2853</v>
      </c>
      <c r="C598" s="4">
        <v>0</v>
      </c>
      <c r="D598" s="4" t="s">
        <v>3983</v>
      </c>
      <c r="E598" s="4" t="s">
        <v>1123</v>
      </c>
      <c r="F598" s="4" t="s">
        <v>32</v>
      </c>
      <c r="G598" s="4" t="s">
        <v>33</v>
      </c>
      <c r="H598" s="4">
        <v>1</v>
      </c>
      <c r="I598" s="4" t="s">
        <v>34</v>
      </c>
      <c r="J598" s="4" t="s">
        <v>35</v>
      </c>
      <c r="K598" s="4" t="s">
        <v>1124</v>
      </c>
      <c r="L598" s="4" t="s">
        <v>4550</v>
      </c>
      <c r="M598" s="4" t="s">
        <v>1105</v>
      </c>
      <c r="N598" s="4" t="s">
        <v>1120</v>
      </c>
      <c r="O598" s="4" t="s">
        <v>1125</v>
      </c>
      <c r="P598" s="4" t="s">
        <v>4805</v>
      </c>
      <c r="Q598" s="4" t="s">
        <v>1122</v>
      </c>
      <c r="R598" s="4" t="s">
        <v>1109</v>
      </c>
      <c r="S598" s="4" t="s">
        <v>1126</v>
      </c>
      <c r="T598" s="4">
        <v>1</v>
      </c>
      <c r="U598" s="4" t="s">
        <v>41</v>
      </c>
      <c r="V598" s="4" t="s">
        <v>78</v>
      </c>
      <c r="W598" s="4" t="s">
        <v>78</v>
      </c>
      <c r="X598" s="4">
        <v>94</v>
      </c>
      <c r="Y598" s="4">
        <v>4</v>
      </c>
      <c r="Z598" s="4">
        <v>8</v>
      </c>
      <c r="AA598" s="4">
        <v>344</v>
      </c>
    </row>
    <row r="599" spans="1:27" x14ac:dyDescent="0.2">
      <c r="A599" s="4">
        <v>346</v>
      </c>
      <c r="B599" s="4" t="s">
        <v>2855</v>
      </c>
      <c r="C599" s="4">
        <v>0</v>
      </c>
      <c r="D599" s="4" t="s">
        <v>3984</v>
      </c>
      <c r="E599" s="4" t="s">
        <v>1129</v>
      </c>
      <c r="F599" s="4" t="s">
        <v>32</v>
      </c>
      <c r="G599" s="4" t="s">
        <v>33</v>
      </c>
      <c r="H599" s="4">
        <v>1</v>
      </c>
      <c r="I599" s="4" t="s">
        <v>34</v>
      </c>
      <c r="J599" s="4" t="s">
        <v>35</v>
      </c>
      <c r="K599" s="4" t="s">
        <v>1130</v>
      </c>
      <c r="L599" s="4" t="s">
        <v>4449</v>
      </c>
      <c r="M599" s="4" t="s">
        <v>1105</v>
      </c>
      <c r="N599" s="4" t="s">
        <v>1120</v>
      </c>
      <c r="O599" s="4" t="s">
        <v>1120</v>
      </c>
      <c r="P599" s="4" t="s">
        <v>4805</v>
      </c>
      <c r="Q599" s="4" t="s">
        <v>1122</v>
      </c>
      <c r="R599" s="4" t="s">
        <v>1109</v>
      </c>
      <c r="S599" s="4" t="s">
        <v>1120</v>
      </c>
      <c r="T599" s="4">
        <v>1</v>
      </c>
      <c r="U599" s="4" t="s">
        <v>41</v>
      </c>
      <c r="V599" s="4" t="s">
        <v>78</v>
      </c>
      <c r="W599" s="4" t="s">
        <v>78</v>
      </c>
      <c r="X599" s="4">
        <v>390</v>
      </c>
      <c r="Y599" s="4">
        <v>10</v>
      </c>
      <c r="Z599" s="4">
        <v>14</v>
      </c>
      <c r="AA599" s="4">
        <v>346</v>
      </c>
    </row>
    <row r="600" spans="1:27" x14ac:dyDescent="0.2">
      <c r="A600" s="4">
        <v>349</v>
      </c>
      <c r="B600" s="4" t="s">
        <v>2858</v>
      </c>
      <c r="C600" s="4">
        <v>0</v>
      </c>
      <c r="D600" s="4" t="s">
        <v>3985</v>
      </c>
      <c r="E600" s="4" t="s">
        <v>1138</v>
      </c>
      <c r="F600" s="4" t="s">
        <v>32</v>
      </c>
      <c r="G600" s="4" t="s">
        <v>33</v>
      </c>
      <c r="H600" s="4">
        <v>1</v>
      </c>
      <c r="I600" s="4" t="s">
        <v>34</v>
      </c>
      <c r="J600" s="4" t="s">
        <v>35</v>
      </c>
      <c r="K600" s="4" t="s">
        <v>1139</v>
      </c>
      <c r="L600" s="4" t="s">
        <v>4449</v>
      </c>
      <c r="M600" s="4" t="s">
        <v>1105</v>
      </c>
      <c r="N600" s="4" t="s">
        <v>1120</v>
      </c>
      <c r="O600" s="4" t="s">
        <v>1120</v>
      </c>
      <c r="P600" s="4" t="s">
        <v>4805</v>
      </c>
      <c r="Q600" s="4" t="s">
        <v>1122</v>
      </c>
      <c r="R600" s="4" t="s">
        <v>1109</v>
      </c>
      <c r="S600" s="4" t="s">
        <v>1120</v>
      </c>
      <c r="T600" s="4">
        <v>1</v>
      </c>
      <c r="U600" s="4" t="s">
        <v>41</v>
      </c>
      <c r="V600" s="4" t="s">
        <v>78</v>
      </c>
      <c r="W600" s="4" t="s">
        <v>78</v>
      </c>
      <c r="X600" s="4">
        <v>295</v>
      </c>
      <c r="Y600" s="4">
        <v>5</v>
      </c>
      <c r="Z600" s="4">
        <v>12</v>
      </c>
      <c r="AA600" s="4">
        <v>349</v>
      </c>
    </row>
    <row r="601" spans="1:27" x14ac:dyDescent="0.2">
      <c r="A601" s="4">
        <v>694</v>
      </c>
      <c r="B601" s="4" t="s">
        <v>3203</v>
      </c>
      <c r="C601" s="4">
        <v>0</v>
      </c>
      <c r="D601" s="4" t="s">
        <v>3986</v>
      </c>
      <c r="E601" s="4" t="s">
        <v>2006</v>
      </c>
      <c r="F601" s="4" t="s">
        <v>32</v>
      </c>
      <c r="G601" s="4" t="s">
        <v>33</v>
      </c>
      <c r="H601" s="4">
        <v>1</v>
      </c>
      <c r="I601" s="4" t="s">
        <v>34</v>
      </c>
      <c r="J601" s="4" t="s">
        <v>35</v>
      </c>
      <c r="K601" s="4" t="s">
        <v>2006</v>
      </c>
      <c r="L601" s="4" t="s">
        <v>4644</v>
      </c>
      <c r="M601" s="4" t="s">
        <v>1977</v>
      </c>
      <c r="N601" s="4" t="s">
        <v>1977</v>
      </c>
      <c r="O601" s="4" t="s">
        <v>2007</v>
      </c>
      <c r="P601" s="4" t="s">
        <v>4802</v>
      </c>
      <c r="Q601" s="4" t="s">
        <v>1978</v>
      </c>
      <c r="R601" s="4" t="s">
        <v>1979</v>
      </c>
      <c r="S601" s="4" t="s">
        <v>2006</v>
      </c>
      <c r="T601" s="4">
        <v>2</v>
      </c>
      <c r="U601" s="4" t="s">
        <v>77</v>
      </c>
      <c r="V601" s="4" t="s">
        <v>78</v>
      </c>
      <c r="W601" s="4" t="s">
        <v>78</v>
      </c>
      <c r="X601" s="4">
        <v>37</v>
      </c>
      <c r="Y601" s="4">
        <v>4</v>
      </c>
      <c r="Z601" s="4">
        <v>5</v>
      </c>
      <c r="AA601" s="4">
        <v>694</v>
      </c>
    </row>
    <row r="602" spans="1:27" x14ac:dyDescent="0.2">
      <c r="A602" s="4">
        <v>763</v>
      </c>
      <c r="B602" s="4" t="s">
        <v>3272</v>
      </c>
      <c r="C602" s="4">
        <v>0</v>
      </c>
      <c r="D602" s="4" t="s">
        <v>3987</v>
      </c>
      <c r="E602" s="4" t="s">
        <v>2165</v>
      </c>
      <c r="F602" s="4" t="s">
        <v>32</v>
      </c>
      <c r="G602" s="4" t="s">
        <v>33</v>
      </c>
      <c r="H602" s="4">
        <v>1</v>
      </c>
      <c r="I602" s="4" t="s">
        <v>34</v>
      </c>
      <c r="J602" s="4" t="s">
        <v>35</v>
      </c>
      <c r="K602" s="4" t="s">
        <v>2165</v>
      </c>
      <c r="L602" s="4" t="s">
        <v>4514</v>
      </c>
      <c r="M602" s="4" t="s">
        <v>1977</v>
      </c>
      <c r="N602" s="4" t="s">
        <v>1977</v>
      </c>
      <c r="O602" s="4" t="s">
        <v>1996</v>
      </c>
      <c r="P602" s="4" t="s">
        <v>4802</v>
      </c>
      <c r="Q602" s="4" t="s">
        <v>1978</v>
      </c>
      <c r="R602" s="4" t="s">
        <v>1979</v>
      </c>
      <c r="S602" s="4" t="s">
        <v>2165</v>
      </c>
      <c r="T602" s="4">
        <v>2</v>
      </c>
      <c r="U602" s="4" t="s">
        <v>77</v>
      </c>
      <c r="V602" s="4" t="s">
        <v>78</v>
      </c>
      <c r="W602" s="4" t="s">
        <v>78</v>
      </c>
      <c r="X602" s="4">
        <v>37</v>
      </c>
      <c r="Y602" s="4">
        <v>1</v>
      </c>
      <c r="Z602" s="4">
        <v>5</v>
      </c>
      <c r="AA602" s="4">
        <v>763</v>
      </c>
    </row>
    <row r="603" spans="1:27" x14ac:dyDescent="0.2">
      <c r="A603" s="4">
        <v>717</v>
      </c>
      <c r="B603" s="4" t="s">
        <v>3226</v>
      </c>
      <c r="C603" s="4">
        <v>0</v>
      </c>
      <c r="D603" s="4" t="s">
        <v>3988</v>
      </c>
      <c r="E603" s="4" t="s">
        <v>2071</v>
      </c>
      <c r="F603" s="4" t="s">
        <v>32</v>
      </c>
      <c r="G603" s="4" t="s">
        <v>33</v>
      </c>
      <c r="H603" s="4">
        <v>1</v>
      </c>
      <c r="I603" s="4" t="s">
        <v>34</v>
      </c>
      <c r="J603" s="4" t="s">
        <v>35</v>
      </c>
      <c r="K603" s="4" t="s">
        <v>2072</v>
      </c>
      <c r="L603" s="4" t="s">
        <v>4620</v>
      </c>
      <c r="M603" s="4" t="s">
        <v>1977</v>
      </c>
      <c r="N603" s="4" t="s">
        <v>2073</v>
      </c>
      <c r="O603" s="4" t="s">
        <v>2074</v>
      </c>
      <c r="P603" s="4" t="s">
        <v>4801</v>
      </c>
      <c r="Q603" s="4" t="s">
        <v>2075</v>
      </c>
      <c r="R603" s="4" t="s">
        <v>1979</v>
      </c>
      <c r="S603" s="4" t="s">
        <v>2072</v>
      </c>
      <c r="T603" s="4">
        <v>2</v>
      </c>
      <c r="U603" s="4" t="s">
        <v>77</v>
      </c>
      <c r="V603" s="4" t="s">
        <v>78</v>
      </c>
      <c r="W603" s="4" t="s">
        <v>78</v>
      </c>
      <c r="X603" s="4">
        <v>96</v>
      </c>
      <c r="Y603" s="4">
        <v>1</v>
      </c>
      <c r="Z603" s="4">
        <v>5</v>
      </c>
      <c r="AA603" s="4">
        <v>717</v>
      </c>
    </row>
    <row r="604" spans="1:27" x14ac:dyDescent="0.2">
      <c r="A604" s="4">
        <v>691</v>
      </c>
      <c r="B604" s="4" t="s">
        <v>3200</v>
      </c>
      <c r="C604" s="4">
        <v>0</v>
      </c>
      <c r="D604" s="4" t="s">
        <v>3989</v>
      </c>
      <c r="E604" s="4" t="s">
        <v>1998</v>
      </c>
      <c r="F604" s="4" t="s">
        <v>32</v>
      </c>
      <c r="G604" s="4" t="s">
        <v>33</v>
      </c>
      <c r="H604" s="4">
        <v>1</v>
      </c>
      <c r="I604" s="4" t="s">
        <v>34</v>
      </c>
      <c r="J604" s="4" t="s">
        <v>35</v>
      </c>
      <c r="K604" s="4" t="s">
        <v>1999</v>
      </c>
      <c r="L604" s="4" t="s">
        <v>4514</v>
      </c>
      <c r="M604" s="4" t="s">
        <v>1977</v>
      </c>
      <c r="N604" s="4" t="s">
        <v>1977</v>
      </c>
      <c r="O604" s="4" t="s">
        <v>1996</v>
      </c>
      <c r="P604" s="4" t="s">
        <v>4802</v>
      </c>
      <c r="Q604" s="4" t="s">
        <v>1978</v>
      </c>
      <c r="R604" s="4" t="s">
        <v>1979</v>
      </c>
      <c r="S604" s="4" t="s">
        <v>2000</v>
      </c>
      <c r="T604" s="4">
        <v>1</v>
      </c>
      <c r="U604" s="4" t="s">
        <v>41</v>
      </c>
      <c r="V604" s="4">
        <v>1</v>
      </c>
      <c r="W604" s="4">
        <v>2015</v>
      </c>
      <c r="X604" s="4">
        <v>170</v>
      </c>
      <c r="Y604" s="4">
        <v>3</v>
      </c>
      <c r="Z604" s="4">
        <v>8</v>
      </c>
      <c r="AA604" s="4">
        <v>691</v>
      </c>
    </row>
    <row r="605" spans="1:27" x14ac:dyDescent="0.2">
      <c r="A605" s="4">
        <v>744</v>
      </c>
      <c r="B605" s="4" t="s">
        <v>3253</v>
      </c>
      <c r="C605" s="4">
        <v>0</v>
      </c>
      <c r="D605" s="4" t="s">
        <v>3990</v>
      </c>
      <c r="E605" s="4" t="s">
        <v>1003</v>
      </c>
      <c r="F605" s="4" t="s">
        <v>32</v>
      </c>
      <c r="G605" s="4" t="s">
        <v>33</v>
      </c>
      <c r="H605" s="4">
        <v>1</v>
      </c>
      <c r="I605" s="4" t="s">
        <v>34</v>
      </c>
      <c r="J605" s="4" t="s">
        <v>35</v>
      </c>
      <c r="K605" s="4" t="s">
        <v>2130</v>
      </c>
      <c r="L605" s="4" t="s">
        <v>4295</v>
      </c>
      <c r="M605" s="4" t="s">
        <v>1977</v>
      </c>
      <c r="N605" s="4" t="s">
        <v>2108</v>
      </c>
      <c r="O605" s="4" t="s">
        <v>2108</v>
      </c>
      <c r="P605" s="4" t="s">
        <v>4800</v>
      </c>
      <c r="Q605" s="4" t="s">
        <v>2110</v>
      </c>
      <c r="R605" s="4" t="s">
        <v>1979</v>
      </c>
      <c r="S605" s="4" t="s">
        <v>2130</v>
      </c>
      <c r="T605" s="4">
        <v>2</v>
      </c>
      <c r="U605" s="4" t="s">
        <v>77</v>
      </c>
      <c r="V605" s="4" t="s">
        <v>78</v>
      </c>
      <c r="W605" s="4" t="s">
        <v>78</v>
      </c>
      <c r="X605" s="4">
        <v>87</v>
      </c>
      <c r="Y605" s="4">
        <v>2</v>
      </c>
      <c r="Z605" s="4">
        <v>7</v>
      </c>
      <c r="AA605" s="4">
        <v>744</v>
      </c>
    </row>
    <row r="606" spans="1:27" x14ac:dyDescent="0.2">
      <c r="A606" s="4">
        <v>745</v>
      </c>
      <c r="B606" s="4" t="s">
        <v>3254</v>
      </c>
      <c r="C606" s="4">
        <v>0</v>
      </c>
      <c r="D606" s="4" t="s">
        <v>3991</v>
      </c>
      <c r="E606" s="4" t="s">
        <v>2131</v>
      </c>
      <c r="F606" s="4" t="s">
        <v>32</v>
      </c>
      <c r="G606" s="4" t="s">
        <v>33</v>
      </c>
      <c r="H606" s="4">
        <v>1</v>
      </c>
      <c r="I606" s="4" t="s">
        <v>34</v>
      </c>
      <c r="J606" s="4" t="s">
        <v>35</v>
      </c>
      <c r="K606" s="4" t="s">
        <v>2132</v>
      </c>
      <c r="L606" s="4" t="s">
        <v>4295</v>
      </c>
      <c r="M606" s="4" t="s">
        <v>1977</v>
      </c>
      <c r="N606" s="4" t="s">
        <v>2108</v>
      </c>
      <c r="O606" s="4" t="s">
        <v>2108</v>
      </c>
      <c r="P606" s="4" t="s">
        <v>4800</v>
      </c>
      <c r="Q606" s="4" t="s">
        <v>2110</v>
      </c>
      <c r="R606" s="4" t="s">
        <v>1979</v>
      </c>
      <c r="S606" s="4" t="s">
        <v>2133</v>
      </c>
      <c r="T606" s="4">
        <v>1</v>
      </c>
      <c r="U606" s="4" t="s">
        <v>41</v>
      </c>
      <c r="V606" s="4" t="s">
        <v>78</v>
      </c>
      <c r="W606" s="4" t="s">
        <v>78</v>
      </c>
      <c r="X606" s="4">
        <v>40</v>
      </c>
      <c r="Y606" s="4">
        <v>2</v>
      </c>
      <c r="Z606" s="4">
        <v>5</v>
      </c>
      <c r="AA606" s="4">
        <v>745</v>
      </c>
    </row>
    <row r="607" spans="1:27" x14ac:dyDescent="0.2">
      <c r="A607" s="4">
        <v>746</v>
      </c>
      <c r="B607" s="4" t="s">
        <v>3255</v>
      </c>
      <c r="C607" s="4">
        <v>0</v>
      </c>
      <c r="D607" s="4" t="s">
        <v>3992</v>
      </c>
      <c r="E607" s="4" t="s">
        <v>630</v>
      </c>
      <c r="F607" s="4" t="s">
        <v>32</v>
      </c>
      <c r="G607" s="4" t="s">
        <v>33</v>
      </c>
      <c r="H607" s="4">
        <v>1</v>
      </c>
      <c r="I607" s="4" t="s">
        <v>34</v>
      </c>
      <c r="J607" s="4" t="s">
        <v>35</v>
      </c>
      <c r="K607" s="4" t="s">
        <v>2134</v>
      </c>
      <c r="L607" s="4" t="s">
        <v>4295</v>
      </c>
      <c r="M607" s="4" t="s">
        <v>1977</v>
      </c>
      <c r="N607" s="4" t="s">
        <v>2108</v>
      </c>
      <c r="O607" s="4" t="s">
        <v>2108</v>
      </c>
      <c r="P607" s="4" t="s">
        <v>4800</v>
      </c>
      <c r="Q607" s="4" t="s">
        <v>2110</v>
      </c>
      <c r="R607" s="4" t="s">
        <v>1979</v>
      </c>
      <c r="S607" s="4" t="s">
        <v>2134</v>
      </c>
      <c r="T607" s="4">
        <v>2</v>
      </c>
      <c r="U607" s="4" t="s">
        <v>77</v>
      </c>
      <c r="V607" s="4">
        <v>1</v>
      </c>
      <c r="W607" s="4">
        <v>2015</v>
      </c>
      <c r="X607" s="4">
        <v>90</v>
      </c>
      <c r="Y607" s="4">
        <v>2</v>
      </c>
      <c r="Z607" s="4">
        <v>7</v>
      </c>
      <c r="AA607" s="4">
        <v>746</v>
      </c>
    </row>
    <row r="608" spans="1:27" x14ac:dyDescent="0.2">
      <c r="A608" s="4">
        <v>747</v>
      </c>
      <c r="B608" s="4" t="s">
        <v>3256</v>
      </c>
      <c r="C608" s="4">
        <v>0</v>
      </c>
      <c r="D608" s="4" t="s">
        <v>3993</v>
      </c>
      <c r="E608" s="4" t="s">
        <v>2135</v>
      </c>
      <c r="F608" s="4" t="s">
        <v>32</v>
      </c>
      <c r="G608" s="4" t="s">
        <v>33</v>
      </c>
      <c r="H608" s="4">
        <v>1</v>
      </c>
      <c r="I608" s="4" t="s">
        <v>34</v>
      </c>
      <c r="J608" s="4" t="s">
        <v>35</v>
      </c>
      <c r="K608" s="4" t="s">
        <v>2136</v>
      </c>
      <c r="L608" s="4" t="s">
        <v>4490</v>
      </c>
      <c r="M608" s="4" t="s">
        <v>1977</v>
      </c>
      <c r="N608" s="4" t="s">
        <v>2108</v>
      </c>
      <c r="O608" s="4" t="s">
        <v>2137</v>
      </c>
      <c r="P608" s="4" t="s">
        <v>4800</v>
      </c>
      <c r="Q608" s="4" t="s">
        <v>2110</v>
      </c>
      <c r="R608" s="4" t="s">
        <v>1979</v>
      </c>
      <c r="S608" s="4" t="s">
        <v>2136</v>
      </c>
      <c r="T608" s="4">
        <v>2</v>
      </c>
      <c r="U608" s="4" t="s">
        <v>77</v>
      </c>
      <c r="V608" s="4">
        <v>1</v>
      </c>
      <c r="W608" s="4">
        <v>2015</v>
      </c>
      <c r="X608" s="4">
        <v>214</v>
      </c>
      <c r="Y608" s="4">
        <v>4</v>
      </c>
      <c r="Z608" s="4">
        <v>12</v>
      </c>
      <c r="AA608" s="4">
        <v>747</v>
      </c>
    </row>
    <row r="609" spans="1:27" x14ac:dyDescent="0.2">
      <c r="A609" s="4">
        <v>792</v>
      </c>
      <c r="B609" s="4" t="s">
        <v>3301</v>
      </c>
      <c r="C609" s="4">
        <v>0</v>
      </c>
      <c r="D609" s="4" t="s">
        <v>3994</v>
      </c>
      <c r="E609" s="4" t="s">
        <v>2235</v>
      </c>
      <c r="F609" s="4" t="s">
        <v>32</v>
      </c>
      <c r="G609" s="4" t="s">
        <v>33</v>
      </c>
      <c r="H609" s="4">
        <v>1</v>
      </c>
      <c r="I609" s="4" t="s">
        <v>34</v>
      </c>
      <c r="J609" s="4" t="s">
        <v>35</v>
      </c>
      <c r="K609" s="4" t="s">
        <v>2236</v>
      </c>
      <c r="L609" s="4" t="s">
        <v>4645</v>
      </c>
      <c r="M609" s="4" t="s">
        <v>1977</v>
      </c>
      <c r="N609" s="4" t="s">
        <v>2237</v>
      </c>
      <c r="O609" s="4" t="s">
        <v>2238</v>
      </c>
      <c r="P609" s="4" t="s">
        <v>4798</v>
      </c>
      <c r="Q609" s="4" t="s">
        <v>2239</v>
      </c>
      <c r="R609" s="4" t="s">
        <v>1979</v>
      </c>
      <c r="S609" s="4" t="s">
        <v>2236</v>
      </c>
      <c r="T609" s="4">
        <v>1</v>
      </c>
      <c r="U609" s="4" t="s">
        <v>41</v>
      </c>
      <c r="V609" s="4">
        <v>1</v>
      </c>
      <c r="W609" s="4">
        <v>2015</v>
      </c>
      <c r="X609" s="4">
        <v>155</v>
      </c>
      <c r="Y609" s="4">
        <v>3</v>
      </c>
      <c r="Z609" s="4">
        <v>9</v>
      </c>
      <c r="AA609" s="4">
        <v>792</v>
      </c>
    </row>
    <row r="610" spans="1:27" x14ac:dyDescent="0.2">
      <c r="A610" s="4">
        <v>734</v>
      </c>
      <c r="B610" s="4" t="s">
        <v>3243</v>
      </c>
      <c r="C610" s="4">
        <v>0</v>
      </c>
      <c r="D610" s="4" t="s">
        <v>3995</v>
      </c>
      <c r="E610" s="4" t="s">
        <v>2111</v>
      </c>
      <c r="F610" s="4" t="s">
        <v>32</v>
      </c>
      <c r="G610" s="4" t="s">
        <v>33</v>
      </c>
      <c r="H610" s="4">
        <v>1</v>
      </c>
      <c r="I610" s="4" t="s">
        <v>34</v>
      </c>
      <c r="J610" s="4" t="s">
        <v>35</v>
      </c>
      <c r="K610" s="4" t="s">
        <v>2112</v>
      </c>
      <c r="L610" s="4" t="s">
        <v>4526</v>
      </c>
      <c r="M610" s="4" t="s">
        <v>1977</v>
      </c>
      <c r="N610" s="4" t="s">
        <v>2108</v>
      </c>
      <c r="O610" s="4" t="s">
        <v>2109</v>
      </c>
      <c r="P610" s="4" t="s">
        <v>4800</v>
      </c>
      <c r="Q610" s="4" t="s">
        <v>2110</v>
      </c>
      <c r="R610" s="4" t="s">
        <v>1979</v>
      </c>
      <c r="S610" s="4" t="s">
        <v>2109</v>
      </c>
      <c r="T610" s="4">
        <v>1</v>
      </c>
      <c r="U610" s="4" t="s">
        <v>41</v>
      </c>
      <c r="V610" s="4">
        <v>1</v>
      </c>
      <c r="W610" s="4">
        <v>2015</v>
      </c>
      <c r="X610" s="4">
        <v>119</v>
      </c>
      <c r="Y610" s="4">
        <v>2</v>
      </c>
      <c r="Z610" s="4">
        <v>8</v>
      </c>
      <c r="AA610" s="4">
        <v>734</v>
      </c>
    </row>
    <row r="611" spans="1:27" x14ac:dyDescent="0.2">
      <c r="A611" s="4">
        <v>733</v>
      </c>
      <c r="B611" s="4" t="s">
        <v>3242</v>
      </c>
      <c r="C611" s="4">
        <v>0</v>
      </c>
      <c r="D611" s="4" t="s">
        <v>3996</v>
      </c>
      <c r="E611" s="4" t="s">
        <v>2107</v>
      </c>
      <c r="F611" s="4" t="s">
        <v>32</v>
      </c>
      <c r="G611" s="4" t="s">
        <v>33</v>
      </c>
      <c r="H611" s="4">
        <v>1</v>
      </c>
      <c r="I611" s="4" t="s">
        <v>34</v>
      </c>
      <c r="J611" s="4" t="s">
        <v>35</v>
      </c>
      <c r="K611" s="4" t="s">
        <v>2107</v>
      </c>
      <c r="L611" s="4" t="s">
        <v>4526</v>
      </c>
      <c r="M611" s="4" t="s">
        <v>1977</v>
      </c>
      <c r="N611" s="4" t="s">
        <v>2108</v>
      </c>
      <c r="O611" s="4" t="s">
        <v>2109</v>
      </c>
      <c r="P611" s="4" t="s">
        <v>4800</v>
      </c>
      <c r="Q611" s="4" t="s">
        <v>2110</v>
      </c>
      <c r="R611" s="4" t="s">
        <v>1979</v>
      </c>
      <c r="S611" s="4" t="s">
        <v>2107</v>
      </c>
      <c r="T611" s="4">
        <v>2</v>
      </c>
      <c r="U611" s="4" t="s">
        <v>77</v>
      </c>
      <c r="V611" s="4">
        <v>1</v>
      </c>
      <c r="W611" s="4">
        <v>2015</v>
      </c>
      <c r="X611" s="4">
        <v>135</v>
      </c>
      <c r="Y611" s="4">
        <v>2</v>
      </c>
      <c r="Z611" s="4">
        <v>9</v>
      </c>
      <c r="AA611" s="4">
        <v>733</v>
      </c>
    </row>
    <row r="612" spans="1:27" x14ac:dyDescent="0.2">
      <c r="A612" s="4">
        <v>738</v>
      </c>
      <c r="B612" s="4" t="s">
        <v>3247</v>
      </c>
      <c r="C612" s="4">
        <v>0</v>
      </c>
      <c r="D612" s="4" t="s">
        <v>3997</v>
      </c>
      <c r="E612" s="4" t="s">
        <v>564</v>
      </c>
      <c r="F612" s="4" t="s">
        <v>32</v>
      </c>
      <c r="G612" s="4" t="s">
        <v>33</v>
      </c>
      <c r="H612" s="4">
        <v>1</v>
      </c>
      <c r="I612" s="4" t="s">
        <v>34</v>
      </c>
      <c r="J612" s="4" t="s">
        <v>35</v>
      </c>
      <c r="K612" s="4" t="s">
        <v>2117</v>
      </c>
      <c r="L612" s="4" t="s">
        <v>4646</v>
      </c>
      <c r="M612" s="4" t="s">
        <v>1977</v>
      </c>
      <c r="N612" s="4" t="s">
        <v>2108</v>
      </c>
      <c r="O612" s="4" t="s">
        <v>2118</v>
      </c>
      <c r="P612" s="4" t="s">
        <v>4800</v>
      </c>
      <c r="Q612" s="4" t="s">
        <v>2110</v>
      </c>
      <c r="R612" s="4" t="s">
        <v>1979</v>
      </c>
      <c r="S612" s="4" t="s">
        <v>2113</v>
      </c>
      <c r="T612" s="4">
        <v>1</v>
      </c>
      <c r="U612" s="4" t="s">
        <v>41</v>
      </c>
      <c r="V612" s="4">
        <v>1</v>
      </c>
      <c r="W612" s="4">
        <v>2015</v>
      </c>
      <c r="X612" s="4">
        <v>162</v>
      </c>
      <c r="Y612" s="4">
        <v>3</v>
      </c>
      <c r="Z612" s="4">
        <v>10</v>
      </c>
      <c r="AA612" s="4">
        <v>738</v>
      </c>
    </row>
    <row r="613" spans="1:27" x14ac:dyDescent="0.2">
      <c r="A613" s="4">
        <v>696</v>
      </c>
      <c r="B613" s="4" t="s">
        <v>3205</v>
      </c>
      <c r="C613" s="4">
        <v>0</v>
      </c>
      <c r="D613" s="4" t="s">
        <v>3998</v>
      </c>
      <c r="E613" s="4" t="s">
        <v>2010</v>
      </c>
      <c r="F613" s="4" t="s">
        <v>32</v>
      </c>
      <c r="G613" s="4" t="s">
        <v>33</v>
      </c>
      <c r="H613" s="4">
        <v>1</v>
      </c>
      <c r="I613" s="4" t="s">
        <v>34</v>
      </c>
      <c r="J613" s="4" t="s">
        <v>35</v>
      </c>
      <c r="K613" s="4" t="s">
        <v>2011</v>
      </c>
      <c r="L613" s="4" t="s">
        <v>4647</v>
      </c>
      <c r="M613" s="4" t="s">
        <v>1977</v>
      </c>
      <c r="N613" s="4" t="s">
        <v>2012</v>
      </c>
      <c r="O613" s="4" t="s">
        <v>2013</v>
      </c>
      <c r="P613" s="4" t="s">
        <v>4911</v>
      </c>
      <c r="Q613" s="4" t="s">
        <v>2014</v>
      </c>
      <c r="R613" s="4" t="s">
        <v>1979</v>
      </c>
      <c r="S613" s="4" t="s">
        <v>2011</v>
      </c>
      <c r="T613" s="4">
        <v>1</v>
      </c>
      <c r="U613" s="4" t="s">
        <v>41</v>
      </c>
      <c r="V613" s="4" t="s">
        <v>78</v>
      </c>
      <c r="W613" s="4" t="s">
        <v>78</v>
      </c>
      <c r="X613" s="4">
        <v>71</v>
      </c>
      <c r="Y613" s="4">
        <v>3</v>
      </c>
      <c r="Z613" s="4">
        <v>5</v>
      </c>
      <c r="AA613" s="4">
        <v>696</v>
      </c>
    </row>
    <row r="614" spans="1:27" x14ac:dyDescent="0.2">
      <c r="A614" s="4">
        <v>802</v>
      </c>
      <c r="B614" s="4" t="s">
        <v>3311</v>
      </c>
      <c r="C614" s="4">
        <v>0</v>
      </c>
      <c r="D614" s="4" t="s">
        <v>3999</v>
      </c>
      <c r="E614" s="4" t="s">
        <v>2035</v>
      </c>
      <c r="F614" s="4" t="s">
        <v>32</v>
      </c>
      <c r="G614" s="4" t="s">
        <v>33</v>
      </c>
      <c r="H614" s="4">
        <v>1</v>
      </c>
      <c r="I614" s="4" t="s">
        <v>34</v>
      </c>
      <c r="J614" s="4" t="s">
        <v>35</v>
      </c>
      <c r="K614" s="4" t="s">
        <v>2259</v>
      </c>
      <c r="L614" s="4" t="s">
        <v>4648</v>
      </c>
      <c r="M614" s="4" t="s">
        <v>1977</v>
      </c>
      <c r="N614" s="4" t="s">
        <v>2253</v>
      </c>
      <c r="O614" s="4" t="s">
        <v>2260</v>
      </c>
      <c r="P614" s="4" t="s">
        <v>4798</v>
      </c>
      <c r="Q614" s="4" t="s">
        <v>2239</v>
      </c>
      <c r="R614" s="4" t="s">
        <v>1979</v>
      </c>
      <c r="S614" s="4" t="s">
        <v>2260</v>
      </c>
      <c r="T614" s="4"/>
      <c r="U614" s="4" t="s">
        <v>41</v>
      </c>
      <c r="V614" s="4">
        <v>1</v>
      </c>
      <c r="W614" s="4">
        <v>2015</v>
      </c>
      <c r="X614" s="4">
        <v>205</v>
      </c>
      <c r="Y614" s="4">
        <v>5</v>
      </c>
      <c r="Z614" s="4">
        <v>10</v>
      </c>
      <c r="AA614" s="4">
        <v>802</v>
      </c>
    </row>
    <row r="615" spans="1:27" x14ac:dyDescent="0.2">
      <c r="A615" s="4">
        <v>688</v>
      </c>
      <c r="B615" s="4" t="s">
        <v>3197</v>
      </c>
      <c r="C615" s="4">
        <v>0</v>
      </c>
      <c r="D615" s="4" t="s">
        <v>4000</v>
      </c>
      <c r="E615" s="4" t="s">
        <v>1994</v>
      </c>
      <c r="F615" s="4" t="s">
        <v>32</v>
      </c>
      <c r="G615" s="4" t="s">
        <v>33</v>
      </c>
      <c r="H615" s="4">
        <v>1</v>
      </c>
      <c r="I615" s="4" t="s">
        <v>34</v>
      </c>
      <c r="J615" s="4" t="s">
        <v>35</v>
      </c>
      <c r="K615" s="4" t="s">
        <v>1995</v>
      </c>
      <c r="L615" s="4" t="s">
        <v>4300</v>
      </c>
      <c r="M615" s="4" t="s">
        <v>1977</v>
      </c>
      <c r="N615" s="4" t="s">
        <v>1977</v>
      </c>
      <c r="O615" s="4" t="s">
        <v>1977</v>
      </c>
      <c r="P615" s="4" t="s">
        <v>4802</v>
      </c>
      <c r="Q615" s="4" t="s">
        <v>1978</v>
      </c>
      <c r="R615" s="4" t="s">
        <v>1979</v>
      </c>
      <c r="S615" s="4" t="s">
        <v>1994</v>
      </c>
      <c r="T615" s="4">
        <v>2</v>
      </c>
      <c r="U615" s="4" t="s">
        <v>77</v>
      </c>
      <c r="V615" s="4" t="s">
        <v>78</v>
      </c>
      <c r="W615" s="4" t="s">
        <v>78</v>
      </c>
      <c r="X615" s="4">
        <v>30</v>
      </c>
      <c r="Y615" s="4">
        <v>4</v>
      </c>
      <c r="Z615" s="4">
        <v>5</v>
      </c>
      <c r="AA615" s="4">
        <v>688</v>
      </c>
    </row>
    <row r="616" spans="1:27" x14ac:dyDescent="0.2">
      <c r="A616" s="4">
        <v>698</v>
      </c>
      <c r="B616" s="4" t="s">
        <v>3207</v>
      </c>
      <c r="C616" s="4">
        <v>0</v>
      </c>
      <c r="D616" s="4" t="s">
        <v>4001</v>
      </c>
      <c r="E616" s="4" t="s">
        <v>138</v>
      </c>
      <c r="F616" s="4" t="s">
        <v>32</v>
      </c>
      <c r="G616" s="4" t="s">
        <v>33</v>
      </c>
      <c r="H616" s="4">
        <v>1</v>
      </c>
      <c r="I616" s="4" t="s">
        <v>34</v>
      </c>
      <c r="J616" s="4" t="s">
        <v>35</v>
      </c>
      <c r="K616" s="4" t="s">
        <v>2020</v>
      </c>
      <c r="L616" s="4" t="s">
        <v>4649</v>
      </c>
      <c r="M616" s="4" t="s">
        <v>1977</v>
      </c>
      <c r="N616" s="4" t="s">
        <v>2021</v>
      </c>
      <c r="O616" s="4" t="s">
        <v>2022</v>
      </c>
      <c r="P616" s="4" t="s">
        <v>4906</v>
      </c>
      <c r="Q616" s="4" t="s">
        <v>2023</v>
      </c>
      <c r="R616" s="4" t="s">
        <v>1979</v>
      </c>
      <c r="S616" s="4" t="s">
        <v>2020</v>
      </c>
      <c r="T616" s="4">
        <v>2</v>
      </c>
      <c r="U616" s="4" t="s">
        <v>77</v>
      </c>
      <c r="V616" s="4" t="s">
        <v>78</v>
      </c>
      <c r="W616" s="4" t="s">
        <v>78</v>
      </c>
      <c r="X616" s="4">
        <v>66</v>
      </c>
      <c r="Y616" s="4">
        <v>3</v>
      </c>
      <c r="Z616" s="4">
        <v>5</v>
      </c>
      <c r="AA616" s="4">
        <v>698</v>
      </c>
    </row>
    <row r="617" spans="1:27" x14ac:dyDescent="0.2">
      <c r="A617" s="4">
        <v>708</v>
      </c>
      <c r="B617" s="4" t="s">
        <v>3217</v>
      </c>
      <c r="C617" s="4">
        <v>0</v>
      </c>
      <c r="D617" s="4" t="s">
        <v>4002</v>
      </c>
      <c r="E617" s="4" t="s">
        <v>227</v>
      </c>
      <c r="F617" s="4" t="s">
        <v>32</v>
      </c>
      <c r="G617" s="4" t="s">
        <v>33</v>
      </c>
      <c r="H617" s="4">
        <v>1</v>
      </c>
      <c r="I617" s="4" t="s">
        <v>34</v>
      </c>
      <c r="J617" s="4" t="s">
        <v>35</v>
      </c>
      <c r="K617" s="4" t="s">
        <v>2048</v>
      </c>
      <c r="L617" s="4" t="s">
        <v>4298</v>
      </c>
      <c r="M617" s="4" t="s">
        <v>1977</v>
      </c>
      <c r="N617" s="4" t="s">
        <v>2042</v>
      </c>
      <c r="O617" s="4" t="s">
        <v>2046</v>
      </c>
      <c r="P617" s="4" t="s">
        <v>4788</v>
      </c>
      <c r="Q617" s="4" t="s">
        <v>2043</v>
      </c>
      <c r="R617" s="4" t="s">
        <v>1979</v>
      </c>
      <c r="S617" s="4" t="s">
        <v>2049</v>
      </c>
      <c r="T617" s="4">
        <v>2</v>
      </c>
      <c r="U617" s="4" t="s">
        <v>77</v>
      </c>
      <c r="V617" s="4">
        <v>1</v>
      </c>
      <c r="W617" s="4">
        <v>2017</v>
      </c>
      <c r="X617" s="4">
        <v>81</v>
      </c>
      <c r="Y617" s="4">
        <v>3</v>
      </c>
      <c r="Z617" s="4">
        <v>9</v>
      </c>
      <c r="AA617" s="4">
        <v>708</v>
      </c>
    </row>
    <row r="618" spans="1:27" x14ac:dyDescent="0.2">
      <c r="A618" s="4">
        <v>703</v>
      </c>
      <c r="B618" s="4" t="s">
        <v>3212</v>
      </c>
      <c r="C618" s="4">
        <v>0</v>
      </c>
      <c r="D618" s="4" t="s">
        <v>4003</v>
      </c>
      <c r="E618" s="4" t="s">
        <v>2035</v>
      </c>
      <c r="F618" s="4" t="s">
        <v>32</v>
      </c>
      <c r="G618" s="4" t="s">
        <v>33</v>
      </c>
      <c r="H618" s="4">
        <v>1</v>
      </c>
      <c r="I618" s="4" t="s">
        <v>34</v>
      </c>
      <c r="J618" s="4" t="s">
        <v>35</v>
      </c>
      <c r="K618" s="4" t="s">
        <v>2036</v>
      </c>
      <c r="L618" s="4" t="s">
        <v>4539</v>
      </c>
      <c r="M618" s="4" t="s">
        <v>1977</v>
      </c>
      <c r="N618" s="4" t="s">
        <v>2031</v>
      </c>
      <c r="O618" s="4" t="s">
        <v>2032</v>
      </c>
      <c r="P618" s="4" t="s">
        <v>4887</v>
      </c>
      <c r="Q618" s="4" t="s">
        <v>2033</v>
      </c>
      <c r="R618" s="4" t="s">
        <v>1979</v>
      </c>
      <c r="S618" s="4" t="s">
        <v>2036</v>
      </c>
      <c r="T618" s="4">
        <v>1</v>
      </c>
      <c r="U618" s="4" t="s">
        <v>41</v>
      </c>
      <c r="V618" s="4">
        <v>1</v>
      </c>
      <c r="W618" s="4">
        <v>2016</v>
      </c>
      <c r="X618" s="4">
        <v>486</v>
      </c>
      <c r="Y618" s="4">
        <v>9</v>
      </c>
      <c r="Z618" s="4">
        <v>18</v>
      </c>
      <c r="AA618" s="4">
        <v>703</v>
      </c>
    </row>
    <row r="619" spans="1:27" x14ac:dyDescent="0.2">
      <c r="A619" s="4">
        <v>789</v>
      </c>
      <c r="B619" s="4" t="s">
        <v>3298</v>
      </c>
      <c r="C619" s="4">
        <v>0</v>
      </c>
      <c r="D619" s="4" t="s">
        <v>4004</v>
      </c>
      <c r="E619" s="4" t="s">
        <v>2226</v>
      </c>
      <c r="F619" s="4" t="s">
        <v>32</v>
      </c>
      <c r="G619" s="4" t="s">
        <v>33</v>
      </c>
      <c r="H619" s="4">
        <v>1</v>
      </c>
      <c r="I619" s="4" t="s">
        <v>34</v>
      </c>
      <c r="J619" s="4" t="s">
        <v>35</v>
      </c>
      <c r="K619" s="4" t="s">
        <v>2227</v>
      </c>
      <c r="L619" s="4" t="s">
        <v>4539</v>
      </c>
      <c r="M619" s="4" t="s">
        <v>1977</v>
      </c>
      <c r="N619" s="4" t="s">
        <v>2031</v>
      </c>
      <c r="O619" s="4" t="s">
        <v>2032</v>
      </c>
      <c r="P619" s="4" t="s">
        <v>4887</v>
      </c>
      <c r="Q619" s="4" t="s">
        <v>2033</v>
      </c>
      <c r="R619" s="4" t="s">
        <v>1979</v>
      </c>
      <c r="S619" s="4" t="s">
        <v>2228</v>
      </c>
      <c r="T619" s="4">
        <v>1</v>
      </c>
      <c r="U619" s="4" t="s">
        <v>41</v>
      </c>
      <c r="V619" s="4">
        <v>1</v>
      </c>
      <c r="W619" s="4">
        <v>2015</v>
      </c>
      <c r="X619" s="4">
        <v>236</v>
      </c>
      <c r="Y619" s="4">
        <v>8</v>
      </c>
      <c r="Z619" s="4">
        <v>11</v>
      </c>
      <c r="AA619" s="4">
        <v>789</v>
      </c>
    </row>
    <row r="620" spans="1:27" x14ac:dyDescent="0.2">
      <c r="A620" s="4">
        <v>704</v>
      </c>
      <c r="B620" s="4" t="s">
        <v>3213</v>
      </c>
      <c r="C620" s="4">
        <v>0</v>
      </c>
      <c r="D620" s="4" t="s">
        <v>4005</v>
      </c>
      <c r="E620" s="4" t="s">
        <v>2037</v>
      </c>
      <c r="F620" s="4" t="s">
        <v>32</v>
      </c>
      <c r="G620" s="4" t="s">
        <v>33</v>
      </c>
      <c r="H620" s="4">
        <v>1</v>
      </c>
      <c r="I620" s="4" t="s">
        <v>34</v>
      </c>
      <c r="J620" s="4" t="s">
        <v>35</v>
      </c>
      <c r="K620" s="4" t="s">
        <v>2038</v>
      </c>
      <c r="L620" s="4" t="s">
        <v>4650</v>
      </c>
      <c r="M620" s="4" t="s">
        <v>1977</v>
      </c>
      <c r="N620" s="4" t="s">
        <v>2031</v>
      </c>
      <c r="O620" s="4" t="s">
        <v>2039</v>
      </c>
      <c r="P620" s="4" t="s">
        <v>4887</v>
      </c>
      <c r="Q620" s="4" t="s">
        <v>2033</v>
      </c>
      <c r="R620" s="4" t="s">
        <v>1979</v>
      </c>
      <c r="S620" s="4" t="s">
        <v>2038</v>
      </c>
      <c r="T620" s="4">
        <v>2</v>
      </c>
      <c r="U620" s="4" t="s">
        <v>77</v>
      </c>
      <c r="V620" s="4" t="s">
        <v>78</v>
      </c>
      <c r="W620" s="4" t="s">
        <v>78</v>
      </c>
      <c r="X620" s="4">
        <v>90</v>
      </c>
      <c r="Y620" s="4">
        <v>3</v>
      </c>
      <c r="Z620" s="4">
        <v>6</v>
      </c>
      <c r="AA620" s="4">
        <v>704</v>
      </c>
    </row>
    <row r="621" spans="1:27" x14ac:dyDescent="0.2">
      <c r="A621" s="4">
        <v>716</v>
      </c>
      <c r="B621" s="4" t="s">
        <v>3225</v>
      </c>
      <c r="C621" s="4">
        <v>0</v>
      </c>
      <c r="D621" s="4" t="s">
        <v>4006</v>
      </c>
      <c r="E621" s="4" t="s">
        <v>564</v>
      </c>
      <c r="F621" s="4" t="s">
        <v>32</v>
      </c>
      <c r="G621" s="4" t="s">
        <v>33</v>
      </c>
      <c r="H621" s="4">
        <v>1</v>
      </c>
      <c r="I621" s="4" t="s">
        <v>34</v>
      </c>
      <c r="J621" s="4" t="s">
        <v>35</v>
      </c>
      <c r="K621" s="4" t="s">
        <v>2069</v>
      </c>
      <c r="L621" s="4" t="s">
        <v>4471</v>
      </c>
      <c r="M621" s="4" t="s">
        <v>1977</v>
      </c>
      <c r="N621" s="4" t="s">
        <v>2052</v>
      </c>
      <c r="O621" s="4" t="s">
        <v>63</v>
      </c>
      <c r="P621" s="4" t="s">
        <v>4797</v>
      </c>
      <c r="Q621" s="4" t="s">
        <v>2054</v>
      </c>
      <c r="R621" s="4" t="s">
        <v>1979</v>
      </c>
      <c r="S621" s="4" t="s">
        <v>2070</v>
      </c>
      <c r="T621" s="4">
        <v>1</v>
      </c>
      <c r="U621" s="4" t="s">
        <v>41</v>
      </c>
      <c r="V621" s="4" t="s">
        <v>78</v>
      </c>
      <c r="W621" s="4" t="s">
        <v>78</v>
      </c>
      <c r="X621" s="4">
        <v>1085</v>
      </c>
      <c r="Y621" s="4">
        <v>21</v>
      </c>
      <c r="Z621" s="4">
        <v>35</v>
      </c>
      <c r="AA621" s="4">
        <v>716</v>
      </c>
    </row>
    <row r="622" spans="1:27" x14ac:dyDescent="0.2">
      <c r="A622" s="4">
        <v>765</v>
      </c>
      <c r="B622" s="4" t="s">
        <v>3274</v>
      </c>
      <c r="C622" s="4">
        <v>0</v>
      </c>
      <c r="D622" s="4" t="s">
        <v>4007</v>
      </c>
      <c r="E622" s="4" t="s">
        <v>2168</v>
      </c>
      <c r="F622" s="4" t="s">
        <v>32</v>
      </c>
      <c r="G622" s="4" t="s">
        <v>33</v>
      </c>
      <c r="H622" s="4">
        <v>1</v>
      </c>
      <c r="I622" s="4" t="s">
        <v>34</v>
      </c>
      <c r="J622" s="4" t="s">
        <v>35</v>
      </c>
      <c r="K622" s="4" t="s">
        <v>2169</v>
      </c>
      <c r="L622" s="4" t="s">
        <v>4651</v>
      </c>
      <c r="M622" s="4" t="s">
        <v>1977</v>
      </c>
      <c r="N622" s="4" t="s">
        <v>2017</v>
      </c>
      <c r="O622" s="4" t="s">
        <v>2170</v>
      </c>
      <c r="P622" s="4" t="s">
        <v>4803</v>
      </c>
      <c r="Q622" s="4" t="s">
        <v>2019</v>
      </c>
      <c r="R622" s="4" t="s">
        <v>1979</v>
      </c>
      <c r="S622" s="4" t="s">
        <v>2168</v>
      </c>
      <c r="T622" s="4">
        <v>1</v>
      </c>
      <c r="U622" s="4" t="s">
        <v>41</v>
      </c>
      <c r="V622" s="4" t="s">
        <v>78</v>
      </c>
      <c r="W622" s="4" t="s">
        <v>78</v>
      </c>
      <c r="X622" s="4">
        <v>19</v>
      </c>
      <c r="Y622" s="4">
        <v>2</v>
      </c>
      <c r="Z622" s="4">
        <v>5</v>
      </c>
      <c r="AA622" s="4">
        <v>765</v>
      </c>
    </row>
    <row r="623" spans="1:27" x14ac:dyDescent="0.2">
      <c r="A623" s="4">
        <v>773</v>
      </c>
      <c r="B623" s="4" t="s">
        <v>3282</v>
      </c>
      <c r="C623" s="4">
        <v>0</v>
      </c>
      <c r="D623" s="4" t="s">
        <v>4008</v>
      </c>
      <c r="E623" s="4" t="s">
        <v>1414</v>
      </c>
      <c r="F623" s="4" t="s">
        <v>32</v>
      </c>
      <c r="G623" s="4" t="s">
        <v>33</v>
      </c>
      <c r="H623" s="4">
        <v>1</v>
      </c>
      <c r="I623" s="4" t="s">
        <v>34</v>
      </c>
      <c r="J623" s="4" t="s">
        <v>35</v>
      </c>
      <c r="K623" s="4" t="s">
        <v>2187</v>
      </c>
      <c r="L623" s="4" t="s">
        <v>4302</v>
      </c>
      <c r="M623" s="4" t="s">
        <v>1977</v>
      </c>
      <c r="N623" s="4" t="s">
        <v>2017</v>
      </c>
      <c r="O623" s="4" t="s">
        <v>2018</v>
      </c>
      <c r="P623" s="4" t="s">
        <v>4803</v>
      </c>
      <c r="Q623" s="4" t="s">
        <v>2019</v>
      </c>
      <c r="R623" s="4" t="s">
        <v>1979</v>
      </c>
      <c r="S623" s="4" t="s">
        <v>2187</v>
      </c>
      <c r="T623" s="4">
        <v>2</v>
      </c>
      <c r="U623" s="4" t="s">
        <v>77</v>
      </c>
      <c r="V623" s="4">
        <v>1</v>
      </c>
      <c r="W623" s="4">
        <v>2015</v>
      </c>
      <c r="X623" s="4">
        <v>102</v>
      </c>
      <c r="Y623" s="4">
        <v>3</v>
      </c>
      <c r="Z623" s="4">
        <v>8</v>
      </c>
      <c r="AA623" s="4">
        <v>773</v>
      </c>
    </row>
    <row r="624" spans="1:27" x14ac:dyDescent="0.2">
      <c r="A624" s="4">
        <v>783</v>
      </c>
      <c r="B624" s="4" t="s">
        <v>3292</v>
      </c>
      <c r="C624" s="4">
        <v>0</v>
      </c>
      <c r="D624" s="4" t="s">
        <v>4009</v>
      </c>
      <c r="E624" s="4" t="s">
        <v>2211</v>
      </c>
      <c r="F624" s="4" t="s">
        <v>32</v>
      </c>
      <c r="G624" s="4" t="s">
        <v>33</v>
      </c>
      <c r="H624" s="4">
        <v>1</v>
      </c>
      <c r="I624" s="4" t="s">
        <v>34</v>
      </c>
      <c r="J624" s="4" t="s">
        <v>35</v>
      </c>
      <c r="K624" s="4" t="s">
        <v>2212</v>
      </c>
      <c r="L624" s="4" t="s">
        <v>4478</v>
      </c>
      <c r="M624" s="4" t="s">
        <v>1977</v>
      </c>
      <c r="N624" s="4" t="s">
        <v>2007</v>
      </c>
      <c r="O624" s="4" t="s">
        <v>2209</v>
      </c>
      <c r="P624" s="4" t="s">
        <v>4799</v>
      </c>
      <c r="Q624" s="4" t="s">
        <v>2197</v>
      </c>
      <c r="R624" s="4" t="s">
        <v>1979</v>
      </c>
      <c r="S624" s="4" t="s">
        <v>2212</v>
      </c>
      <c r="T624" s="4">
        <v>2</v>
      </c>
      <c r="U624" s="4" t="s">
        <v>77</v>
      </c>
      <c r="V624" s="4" t="s">
        <v>78</v>
      </c>
      <c r="W624" s="4" t="s">
        <v>78</v>
      </c>
      <c r="X624" s="4">
        <v>55</v>
      </c>
      <c r="Y624" s="4">
        <v>1</v>
      </c>
      <c r="Z624" s="4">
        <v>5</v>
      </c>
      <c r="AA624" s="4">
        <v>783</v>
      </c>
    </row>
    <row r="625" spans="1:27" x14ac:dyDescent="0.2">
      <c r="A625" s="4">
        <v>754</v>
      </c>
      <c r="B625" s="4" t="s">
        <v>3263</v>
      </c>
      <c r="C625" s="4">
        <v>0</v>
      </c>
      <c r="D625" s="4" t="s">
        <v>4010</v>
      </c>
      <c r="E625" s="4" t="s">
        <v>458</v>
      </c>
      <c r="F625" s="4" t="s">
        <v>32</v>
      </c>
      <c r="G625" s="4" t="s">
        <v>33</v>
      </c>
      <c r="H625" s="4">
        <v>1</v>
      </c>
      <c r="I625" s="4" t="s">
        <v>34</v>
      </c>
      <c r="J625" s="4" t="s">
        <v>35</v>
      </c>
      <c r="K625" s="4" t="s">
        <v>2150</v>
      </c>
      <c r="L625" s="4" t="s">
        <v>4447</v>
      </c>
      <c r="M625" s="4" t="s">
        <v>1977</v>
      </c>
      <c r="N625" s="4" t="s">
        <v>461</v>
      </c>
      <c r="O625" s="4" t="s">
        <v>461</v>
      </c>
      <c r="P625" s="4" t="s">
        <v>4796</v>
      </c>
      <c r="Q625" s="4" t="s">
        <v>2148</v>
      </c>
      <c r="R625" s="4" t="s">
        <v>1979</v>
      </c>
      <c r="S625" s="4" t="s">
        <v>2147</v>
      </c>
      <c r="T625" s="4">
        <v>2</v>
      </c>
      <c r="U625" s="4" t="s">
        <v>77</v>
      </c>
      <c r="V625" s="4" t="s">
        <v>78</v>
      </c>
      <c r="W625" s="4" t="s">
        <v>78</v>
      </c>
      <c r="X625" s="4">
        <v>47</v>
      </c>
      <c r="Y625" s="4">
        <v>2</v>
      </c>
      <c r="Z625" s="4">
        <v>5</v>
      </c>
      <c r="AA625" s="4">
        <v>754</v>
      </c>
    </row>
    <row r="626" spans="1:27" x14ac:dyDescent="0.2">
      <c r="A626" s="4">
        <v>756</v>
      </c>
      <c r="B626" s="4" t="s">
        <v>3265</v>
      </c>
      <c r="C626" s="4">
        <v>0</v>
      </c>
      <c r="D626" s="4" t="s">
        <v>4011</v>
      </c>
      <c r="E626" s="4" t="s">
        <v>2151</v>
      </c>
      <c r="F626" s="4" t="s">
        <v>32</v>
      </c>
      <c r="G626" s="4" t="s">
        <v>33</v>
      </c>
      <c r="H626" s="4">
        <v>1</v>
      </c>
      <c r="I626" s="4" t="s">
        <v>34</v>
      </c>
      <c r="J626" s="4" t="s">
        <v>35</v>
      </c>
      <c r="K626" s="4" t="s">
        <v>2152</v>
      </c>
      <c r="L626" s="4" t="s">
        <v>4652</v>
      </c>
      <c r="M626" s="4" t="s">
        <v>1977</v>
      </c>
      <c r="N626" s="4" t="s">
        <v>461</v>
      </c>
      <c r="O626" s="4" t="s">
        <v>1607</v>
      </c>
      <c r="P626" s="4" t="s">
        <v>4796</v>
      </c>
      <c r="Q626" s="4" t="s">
        <v>2148</v>
      </c>
      <c r="R626" s="4" t="s">
        <v>1979</v>
      </c>
      <c r="S626" s="4" t="s">
        <v>1607</v>
      </c>
      <c r="T626" s="4">
        <v>1</v>
      </c>
      <c r="U626" s="4" t="s">
        <v>41</v>
      </c>
      <c r="V626" s="4">
        <v>1</v>
      </c>
      <c r="W626" s="4">
        <v>2015</v>
      </c>
      <c r="X626" s="4">
        <v>216</v>
      </c>
      <c r="Y626" s="4">
        <v>3</v>
      </c>
      <c r="Z626" s="4">
        <v>10</v>
      </c>
      <c r="AA626" s="4">
        <v>756</v>
      </c>
    </row>
    <row r="627" spans="1:27" x14ac:dyDescent="0.2">
      <c r="A627" s="4">
        <v>798</v>
      </c>
      <c r="B627" s="4" t="s">
        <v>3307</v>
      </c>
      <c r="C627" s="4">
        <v>0</v>
      </c>
      <c r="D627" s="4" t="s">
        <v>4012</v>
      </c>
      <c r="E627" s="4" t="s">
        <v>2250</v>
      </c>
      <c r="F627" s="4" t="s">
        <v>32</v>
      </c>
      <c r="G627" s="4" t="s">
        <v>33</v>
      </c>
      <c r="H627" s="4">
        <v>1</v>
      </c>
      <c r="I627" s="4" t="s">
        <v>34</v>
      </c>
      <c r="J627" s="4" t="s">
        <v>35</v>
      </c>
      <c r="K627" s="4" t="s">
        <v>2251</v>
      </c>
      <c r="L627" s="4" t="s">
        <v>4293</v>
      </c>
      <c r="M627" s="4" t="s">
        <v>1977</v>
      </c>
      <c r="N627" s="4" t="s">
        <v>2237</v>
      </c>
      <c r="O627" s="4" t="s">
        <v>1175</v>
      </c>
      <c r="P627" s="4" t="s">
        <v>4798</v>
      </c>
      <c r="Q627" s="4" t="s">
        <v>2239</v>
      </c>
      <c r="R627" s="4" t="s">
        <v>1979</v>
      </c>
      <c r="S627" s="4" t="s">
        <v>1175</v>
      </c>
      <c r="T627" s="4"/>
      <c r="U627" s="4" t="s">
        <v>41</v>
      </c>
      <c r="V627" s="4">
        <v>1</v>
      </c>
      <c r="W627" s="4">
        <v>2015</v>
      </c>
      <c r="X627" s="4">
        <v>155</v>
      </c>
      <c r="Y627" s="4">
        <v>5</v>
      </c>
      <c r="Z627" s="4">
        <v>10</v>
      </c>
      <c r="AA627" s="4">
        <v>798</v>
      </c>
    </row>
    <row r="628" spans="1:27" x14ac:dyDescent="0.2">
      <c r="A628" s="4">
        <v>722</v>
      </c>
      <c r="B628" s="4" t="s">
        <v>3231</v>
      </c>
      <c r="C628" s="4">
        <v>0</v>
      </c>
      <c r="D628" s="4" t="s">
        <v>4013</v>
      </c>
      <c r="E628" s="4" t="s">
        <v>2085</v>
      </c>
      <c r="F628" s="4" t="s">
        <v>32</v>
      </c>
      <c r="G628" s="4" t="s">
        <v>33</v>
      </c>
      <c r="H628" s="4">
        <v>1</v>
      </c>
      <c r="I628" s="4" t="s">
        <v>34</v>
      </c>
      <c r="J628" s="4" t="s">
        <v>35</v>
      </c>
      <c r="K628" s="4" t="s">
        <v>2086</v>
      </c>
      <c r="L628" s="4" t="s">
        <v>4653</v>
      </c>
      <c r="M628" s="4" t="s">
        <v>1977</v>
      </c>
      <c r="N628" s="4" t="s">
        <v>2073</v>
      </c>
      <c r="O628" s="4" t="s">
        <v>2073</v>
      </c>
      <c r="P628" s="4" t="s">
        <v>4801</v>
      </c>
      <c r="Q628" s="4" t="s">
        <v>2075</v>
      </c>
      <c r="R628" s="4" t="s">
        <v>1979</v>
      </c>
      <c r="S628" s="4" t="s">
        <v>2086</v>
      </c>
      <c r="T628" s="4">
        <v>1</v>
      </c>
      <c r="U628" s="4" t="s">
        <v>41</v>
      </c>
      <c r="V628" s="4" t="s">
        <v>78</v>
      </c>
      <c r="W628" s="4" t="s">
        <v>78</v>
      </c>
      <c r="X628" s="4">
        <v>41</v>
      </c>
      <c r="Y628" s="4">
        <v>2</v>
      </c>
      <c r="Z628" s="4">
        <v>5</v>
      </c>
      <c r="AA628" s="4">
        <v>722</v>
      </c>
    </row>
    <row r="629" spans="1:27" x14ac:dyDescent="0.2">
      <c r="A629" s="4">
        <v>721</v>
      </c>
      <c r="B629" s="4" t="s">
        <v>3230</v>
      </c>
      <c r="C629" s="4">
        <v>0</v>
      </c>
      <c r="D629" s="4" t="s">
        <v>4014</v>
      </c>
      <c r="E629" s="4" t="s">
        <v>2083</v>
      </c>
      <c r="F629" s="4" t="s">
        <v>32</v>
      </c>
      <c r="G629" s="4" t="s">
        <v>33</v>
      </c>
      <c r="H629" s="4">
        <v>1</v>
      </c>
      <c r="I629" s="4" t="s">
        <v>34</v>
      </c>
      <c r="J629" s="4" t="s">
        <v>35</v>
      </c>
      <c r="K629" s="4" t="s">
        <v>2084</v>
      </c>
      <c r="L629" s="4" t="s">
        <v>4653</v>
      </c>
      <c r="M629" s="4" t="s">
        <v>1977</v>
      </c>
      <c r="N629" s="4" t="s">
        <v>2073</v>
      </c>
      <c r="O629" s="4" t="s">
        <v>2073</v>
      </c>
      <c r="P629" s="4" t="s">
        <v>4801</v>
      </c>
      <c r="Q629" s="4" t="s">
        <v>2075</v>
      </c>
      <c r="R629" s="4" t="s">
        <v>1979</v>
      </c>
      <c r="S629" s="4" t="s">
        <v>2084</v>
      </c>
      <c r="T629" s="4">
        <v>2</v>
      </c>
      <c r="U629" s="4" t="s">
        <v>77</v>
      </c>
      <c r="V629" s="4" t="s">
        <v>78</v>
      </c>
      <c r="W629" s="4" t="s">
        <v>78</v>
      </c>
      <c r="X629" s="4">
        <v>90</v>
      </c>
      <c r="Y629" s="4">
        <v>3</v>
      </c>
      <c r="Z629" s="4">
        <v>5</v>
      </c>
      <c r="AA629" s="4">
        <v>721</v>
      </c>
    </row>
    <row r="630" spans="1:27" x14ac:dyDescent="0.2">
      <c r="A630" s="4">
        <v>718</v>
      </c>
      <c r="B630" s="4" t="s">
        <v>3227</v>
      </c>
      <c r="C630" s="4">
        <v>0</v>
      </c>
      <c r="D630" s="4" t="s">
        <v>4015</v>
      </c>
      <c r="E630" s="4" t="s">
        <v>2076</v>
      </c>
      <c r="F630" s="4" t="s">
        <v>32</v>
      </c>
      <c r="G630" s="4" t="s">
        <v>33</v>
      </c>
      <c r="H630" s="4">
        <v>1</v>
      </c>
      <c r="I630" s="4" t="s">
        <v>34</v>
      </c>
      <c r="J630" s="4" t="s">
        <v>35</v>
      </c>
      <c r="K630" s="4" t="s">
        <v>2077</v>
      </c>
      <c r="L630" s="4" t="s">
        <v>4654</v>
      </c>
      <c r="M630" s="4" t="s">
        <v>1977</v>
      </c>
      <c r="N630" s="4" t="s">
        <v>2073</v>
      </c>
      <c r="O630" s="4" t="s">
        <v>2078</v>
      </c>
      <c r="P630" s="4" t="s">
        <v>4801</v>
      </c>
      <c r="Q630" s="4" t="s">
        <v>2075</v>
      </c>
      <c r="R630" s="4" t="s">
        <v>1979</v>
      </c>
      <c r="S630" s="4" t="s">
        <v>2077</v>
      </c>
      <c r="T630" s="4">
        <v>1</v>
      </c>
      <c r="U630" s="4" t="s">
        <v>41</v>
      </c>
      <c r="V630" s="4" t="s">
        <v>78</v>
      </c>
      <c r="W630" s="4" t="s">
        <v>78</v>
      </c>
      <c r="X630" s="4">
        <v>150</v>
      </c>
      <c r="Y630" s="4">
        <v>1</v>
      </c>
      <c r="Z630" s="4">
        <v>6</v>
      </c>
      <c r="AA630" s="4">
        <v>718</v>
      </c>
    </row>
    <row r="631" spans="1:27" x14ac:dyDescent="0.2">
      <c r="A631" s="4">
        <v>724</v>
      </c>
      <c r="B631" s="4" t="s">
        <v>3233</v>
      </c>
      <c r="C631" s="4">
        <v>0</v>
      </c>
      <c r="D631" s="4" t="s">
        <v>4016</v>
      </c>
      <c r="E631" s="4" t="s">
        <v>2091</v>
      </c>
      <c r="F631" s="4" t="s">
        <v>32</v>
      </c>
      <c r="G631" s="4" t="s">
        <v>33</v>
      </c>
      <c r="H631" s="4">
        <v>1</v>
      </c>
      <c r="I631" s="4" t="s">
        <v>34</v>
      </c>
      <c r="J631" s="4" t="s">
        <v>35</v>
      </c>
      <c r="K631" s="4" t="s">
        <v>2092</v>
      </c>
      <c r="L631" s="4" t="s">
        <v>4654</v>
      </c>
      <c r="M631" s="4" t="s">
        <v>1977</v>
      </c>
      <c r="N631" s="4" t="s">
        <v>2073</v>
      </c>
      <c r="O631" s="4" t="s">
        <v>2078</v>
      </c>
      <c r="P631" s="4" t="s">
        <v>4801</v>
      </c>
      <c r="Q631" s="4" t="s">
        <v>2075</v>
      </c>
      <c r="R631" s="4" t="s">
        <v>1979</v>
      </c>
      <c r="S631" s="4" t="s">
        <v>2092</v>
      </c>
      <c r="T631" s="4">
        <v>2</v>
      </c>
      <c r="U631" s="4" t="s">
        <v>77</v>
      </c>
      <c r="V631" s="4" t="s">
        <v>78</v>
      </c>
      <c r="W631" s="4" t="s">
        <v>78</v>
      </c>
      <c r="X631" s="4">
        <v>44</v>
      </c>
      <c r="Y631" s="4">
        <v>2</v>
      </c>
      <c r="Z631" s="4">
        <v>5</v>
      </c>
      <c r="AA631" s="4">
        <v>724</v>
      </c>
    </row>
    <row r="632" spans="1:27" x14ac:dyDescent="0.2">
      <c r="A632" s="4">
        <v>729</v>
      </c>
      <c r="B632" s="4" t="s">
        <v>3238</v>
      </c>
      <c r="C632" s="4">
        <v>0</v>
      </c>
      <c r="D632" s="4" t="s">
        <v>4017</v>
      </c>
      <c r="E632" s="4" t="s">
        <v>2102</v>
      </c>
      <c r="F632" s="4" t="s">
        <v>32</v>
      </c>
      <c r="G632" s="4" t="s">
        <v>33</v>
      </c>
      <c r="H632" s="4">
        <v>1</v>
      </c>
      <c r="I632" s="4" t="s">
        <v>34</v>
      </c>
      <c r="J632" s="4" t="s">
        <v>35</v>
      </c>
      <c r="K632" s="4" t="s">
        <v>454</v>
      </c>
      <c r="L632" s="4" t="s">
        <v>4299</v>
      </c>
      <c r="M632" s="4" t="s">
        <v>1977</v>
      </c>
      <c r="N632" s="4" t="s">
        <v>2073</v>
      </c>
      <c r="O632" s="4" t="s">
        <v>2100</v>
      </c>
      <c r="P632" s="4" t="s">
        <v>4801</v>
      </c>
      <c r="Q632" s="4" t="s">
        <v>2075</v>
      </c>
      <c r="R632" s="4" t="s">
        <v>1979</v>
      </c>
      <c r="S632" s="4" t="s">
        <v>454</v>
      </c>
      <c r="T632" s="4">
        <v>2</v>
      </c>
      <c r="U632" s="4" t="s">
        <v>77</v>
      </c>
      <c r="V632" s="4" t="s">
        <v>78</v>
      </c>
      <c r="W632" s="4" t="s">
        <v>78</v>
      </c>
      <c r="X632" s="4">
        <v>31</v>
      </c>
      <c r="Y632" s="4">
        <v>2</v>
      </c>
      <c r="Z632" s="4">
        <v>5</v>
      </c>
      <c r="AA632" s="4">
        <v>729</v>
      </c>
    </row>
    <row r="633" spans="1:27" x14ac:dyDescent="0.2">
      <c r="A633" s="4">
        <v>759</v>
      </c>
      <c r="B633" s="4" t="s">
        <v>3268</v>
      </c>
      <c r="C633" s="4">
        <v>0</v>
      </c>
      <c r="D633" s="4" t="s">
        <v>4018</v>
      </c>
      <c r="E633" s="4" t="s">
        <v>2158</v>
      </c>
      <c r="F633" s="4" t="s">
        <v>32</v>
      </c>
      <c r="G633" s="4" t="s">
        <v>33</v>
      </c>
      <c r="H633" s="4">
        <v>1</v>
      </c>
      <c r="I633" s="4" t="s">
        <v>34</v>
      </c>
      <c r="J633" s="4" t="s">
        <v>35</v>
      </c>
      <c r="K633" s="4" t="s">
        <v>548</v>
      </c>
      <c r="L633" s="4" t="s">
        <v>4655</v>
      </c>
      <c r="M633" s="4" t="s">
        <v>1977</v>
      </c>
      <c r="N633" s="4" t="s">
        <v>2073</v>
      </c>
      <c r="O633" s="4" t="s">
        <v>2159</v>
      </c>
      <c r="P633" s="4" t="s">
        <v>4801</v>
      </c>
      <c r="Q633" s="4" t="s">
        <v>2075</v>
      </c>
      <c r="R633" s="4" t="s">
        <v>1979</v>
      </c>
      <c r="S633" s="4" t="s">
        <v>548</v>
      </c>
      <c r="T633" s="4">
        <v>1</v>
      </c>
      <c r="U633" s="4" t="s">
        <v>41</v>
      </c>
      <c r="V633" s="4" t="s">
        <v>78</v>
      </c>
      <c r="W633" s="4" t="s">
        <v>78</v>
      </c>
      <c r="X633" s="4">
        <v>50</v>
      </c>
      <c r="Y633" s="4">
        <v>3</v>
      </c>
      <c r="Z633" s="4">
        <v>5</v>
      </c>
      <c r="AA633" s="4">
        <v>759</v>
      </c>
    </row>
    <row r="634" spans="1:27" x14ac:dyDescent="0.2">
      <c r="A634" s="4">
        <v>720</v>
      </c>
      <c r="B634" s="4" t="s">
        <v>3229</v>
      </c>
      <c r="C634" s="4">
        <v>0</v>
      </c>
      <c r="D634" s="4" t="s">
        <v>4019</v>
      </c>
      <c r="E634" s="4" t="s">
        <v>2080</v>
      </c>
      <c r="F634" s="4" t="s">
        <v>32</v>
      </c>
      <c r="G634" s="4" t="s">
        <v>33</v>
      </c>
      <c r="H634" s="4">
        <v>1</v>
      </c>
      <c r="I634" s="4" t="s">
        <v>34</v>
      </c>
      <c r="J634" s="4" t="s">
        <v>35</v>
      </c>
      <c r="K634" s="4" t="s">
        <v>2081</v>
      </c>
      <c r="L634" s="4" t="s">
        <v>4656</v>
      </c>
      <c r="M634" s="4" t="s">
        <v>1977</v>
      </c>
      <c r="N634" s="4" t="s">
        <v>2073</v>
      </c>
      <c r="O634" s="4" t="s">
        <v>2082</v>
      </c>
      <c r="P634" s="4" t="s">
        <v>4801</v>
      </c>
      <c r="Q634" s="4" t="s">
        <v>2075</v>
      </c>
      <c r="R634" s="4" t="s">
        <v>1979</v>
      </c>
      <c r="S634" s="4" t="s">
        <v>2081</v>
      </c>
      <c r="T634" s="4">
        <v>1</v>
      </c>
      <c r="U634" s="4" t="s">
        <v>41</v>
      </c>
      <c r="V634" s="4" t="s">
        <v>78</v>
      </c>
      <c r="W634" s="4" t="s">
        <v>78</v>
      </c>
      <c r="X634" s="4">
        <v>57</v>
      </c>
      <c r="Y634" s="4">
        <v>3</v>
      </c>
      <c r="Z634" s="4">
        <v>5</v>
      </c>
      <c r="AA634" s="4">
        <v>720</v>
      </c>
    </row>
    <row r="635" spans="1:27" x14ac:dyDescent="0.2">
      <c r="A635" s="4">
        <v>723</v>
      </c>
      <c r="B635" s="4" t="s">
        <v>3232</v>
      </c>
      <c r="C635" s="4">
        <v>0</v>
      </c>
      <c r="D635" s="4" t="s">
        <v>4020</v>
      </c>
      <c r="E635" s="4" t="s">
        <v>2087</v>
      </c>
      <c r="F635" s="4" t="s">
        <v>32</v>
      </c>
      <c r="G635" s="4" t="s">
        <v>33</v>
      </c>
      <c r="H635" s="4">
        <v>1</v>
      </c>
      <c r="I635" s="4" t="s">
        <v>34</v>
      </c>
      <c r="J635" s="4" t="s">
        <v>35</v>
      </c>
      <c r="K635" s="4" t="s">
        <v>2088</v>
      </c>
      <c r="L635" s="4" t="s">
        <v>4657</v>
      </c>
      <c r="M635" s="4" t="s">
        <v>1977</v>
      </c>
      <c r="N635" s="4" t="s">
        <v>2073</v>
      </c>
      <c r="O635" s="4" t="s">
        <v>2089</v>
      </c>
      <c r="P635" s="4" t="s">
        <v>4801</v>
      </c>
      <c r="Q635" s="4" t="s">
        <v>2075</v>
      </c>
      <c r="R635" s="4" t="s">
        <v>1979</v>
      </c>
      <c r="S635" s="4" t="s">
        <v>2090</v>
      </c>
      <c r="T635" s="4">
        <v>2</v>
      </c>
      <c r="U635" s="4" t="s">
        <v>77</v>
      </c>
      <c r="V635" s="4">
        <v>1</v>
      </c>
      <c r="W635" s="4">
        <v>2015</v>
      </c>
      <c r="X635" s="4">
        <v>241</v>
      </c>
      <c r="Y635" s="4">
        <v>4</v>
      </c>
      <c r="Z635" s="4">
        <v>26</v>
      </c>
      <c r="AA635" s="4">
        <v>723</v>
      </c>
    </row>
    <row r="636" spans="1:27" x14ac:dyDescent="0.2">
      <c r="A636" s="4">
        <v>777</v>
      </c>
      <c r="B636" s="4" t="s">
        <v>3286</v>
      </c>
      <c r="C636" s="4">
        <v>0</v>
      </c>
      <c r="D636" s="4" t="s">
        <v>4021</v>
      </c>
      <c r="E636" s="4" t="s">
        <v>2194</v>
      </c>
      <c r="F636" s="4" t="s">
        <v>32</v>
      </c>
      <c r="G636" s="4" t="s">
        <v>33</v>
      </c>
      <c r="H636" s="4">
        <v>1</v>
      </c>
      <c r="I636" s="4" t="s">
        <v>34</v>
      </c>
      <c r="J636" s="4" t="s">
        <v>35</v>
      </c>
      <c r="K636" s="4" t="s">
        <v>2195</v>
      </c>
      <c r="L636" s="4" t="s">
        <v>4658</v>
      </c>
      <c r="M636" s="4" t="s">
        <v>1977</v>
      </c>
      <c r="N636" s="4" t="s">
        <v>2007</v>
      </c>
      <c r="O636" s="4" t="s">
        <v>2196</v>
      </c>
      <c r="P636" s="4" t="s">
        <v>4799</v>
      </c>
      <c r="Q636" s="4" t="s">
        <v>2197</v>
      </c>
      <c r="R636" s="4" t="s">
        <v>1979</v>
      </c>
      <c r="S636" s="4" t="s">
        <v>2196</v>
      </c>
      <c r="T636" s="4">
        <v>1</v>
      </c>
      <c r="U636" s="4" t="s">
        <v>41</v>
      </c>
      <c r="V636" s="4">
        <v>1</v>
      </c>
      <c r="W636" s="4">
        <v>2015</v>
      </c>
      <c r="X636" s="4">
        <v>385</v>
      </c>
      <c r="Y636" s="4">
        <v>3</v>
      </c>
      <c r="Z636" s="4">
        <v>20</v>
      </c>
      <c r="AA636" s="4">
        <v>777</v>
      </c>
    </row>
    <row r="637" spans="1:27" x14ac:dyDescent="0.2">
      <c r="A637" s="4">
        <v>780</v>
      </c>
      <c r="B637" s="4" t="s">
        <v>3289</v>
      </c>
      <c r="C637" s="4">
        <v>0</v>
      </c>
      <c r="D637" s="4" t="s">
        <v>4022</v>
      </c>
      <c r="E637" s="4" t="s">
        <v>2203</v>
      </c>
      <c r="F637" s="4" t="s">
        <v>32</v>
      </c>
      <c r="G637" s="4" t="s">
        <v>33</v>
      </c>
      <c r="H637" s="4">
        <v>1</v>
      </c>
      <c r="I637" s="4" t="s">
        <v>34</v>
      </c>
      <c r="J637" s="4" t="s">
        <v>35</v>
      </c>
      <c r="K637" s="4" t="s">
        <v>2204</v>
      </c>
      <c r="L637" s="4" t="s">
        <v>4294</v>
      </c>
      <c r="M637" s="4" t="s">
        <v>1977</v>
      </c>
      <c r="N637" s="4" t="s">
        <v>2007</v>
      </c>
      <c r="O637" s="4" t="s">
        <v>2205</v>
      </c>
      <c r="P637" s="4" t="s">
        <v>4799</v>
      </c>
      <c r="Q637" s="4" t="s">
        <v>2197</v>
      </c>
      <c r="R637" s="4" t="s">
        <v>1979</v>
      </c>
      <c r="S637" s="4" t="s">
        <v>2204</v>
      </c>
      <c r="T637" s="4">
        <v>1</v>
      </c>
      <c r="U637" s="4" t="s">
        <v>41</v>
      </c>
      <c r="V637" s="4" t="s">
        <v>78</v>
      </c>
      <c r="W637" s="4" t="s">
        <v>78</v>
      </c>
      <c r="X637" s="4">
        <v>62</v>
      </c>
      <c r="Y637" s="4">
        <v>2</v>
      </c>
      <c r="Z637" s="4">
        <v>5</v>
      </c>
      <c r="AA637" s="4">
        <v>780</v>
      </c>
    </row>
    <row r="638" spans="1:27" x14ac:dyDescent="0.2">
      <c r="A638" s="4">
        <v>686</v>
      </c>
      <c r="B638" s="4" t="s">
        <v>3195</v>
      </c>
      <c r="C638" s="4">
        <v>0</v>
      </c>
      <c r="D638" s="4" t="s">
        <v>4023</v>
      </c>
      <c r="E638" s="4" t="s">
        <v>1990</v>
      </c>
      <c r="F638" s="4" t="s">
        <v>32</v>
      </c>
      <c r="G638" s="4" t="s">
        <v>33</v>
      </c>
      <c r="H638" s="4">
        <v>1</v>
      </c>
      <c r="I638" s="4" t="s">
        <v>34</v>
      </c>
      <c r="J638" s="4" t="s">
        <v>35</v>
      </c>
      <c r="K638" s="4" t="s">
        <v>1991</v>
      </c>
      <c r="L638" s="4" t="s">
        <v>4300</v>
      </c>
      <c r="M638" s="4" t="s">
        <v>1977</v>
      </c>
      <c r="N638" s="4" t="s">
        <v>1977</v>
      </c>
      <c r="O638" s="4" t="s">
        <v>1977</v>
      </c>
      <c r="P638" s="4" t="s">
        <v>4802</v>
      </c>
      <c r="Q638" s="4" t="s">
        <v>1978</v>
      </c>
      <c r="R638" s="4" t="s">
        <v>1979</v>
      </c>
      <c r="S638" s="4" t="s">
        <v>1990</v>
      </c>
      <c r="T638" s="4">
        <v>1</v>
      </c>
      <c r="U638" s="4" t="s">
        <v>41</v>
      </c>
      <c r="V638" s="4" t="s">
        <v>78</v>
      </c>
      <c r="W638" s="4" t="s">
        <v>78</v>
      </c>
      <c r="X638" s="4">
        <v>146</v>
      </c>
      <c r="Y638" s="4">
        <v>8</v>
      </c>
      <c r="Z638" s="4">
        <v>11</v>
      </c>
      <c r="AA638" s="4">
        <v>686</v>
      </c>
    </row>
    <row r="639" spans="1:27" x14ac:dyDescent="0.2">
      <c r="A639" s="4">
        <v>794</v>
      </c>
      <c r="B639" s="4" t="s">
        <v>3303</v>
      </c>
      <c r="C639" s="4">
        <v>0</v>
      </c>
      <c r="D639" s="4" t="s">
        <v>4024</v>
      </c>
      <c r="E639" s="4" t="s">
        <v>2241</v>
      </c>
      <c r="F639" s="4" t="s">
        <v>32</v>
      </c>
      <c r="G639" s="4" t="s">
        <v>33</v>
      </c>
      <c r="H639" s="4">
        <v>1</v>
      </c>
      <c r="I639" s="4" t="s">
        <v>34</v>
      </c>
      <c r="J639" s="4" t="s">
        <v>35</v>
      </c>
      <c r="K639" s="4" t="s">
        <v>2242</v>
      </c>
      <c r="L639" s="4" t="s">
        <v>4659</v>
      </c>
      <c r="M639" s="4" t="s">
        <v>1977</v>
      </c>
      <c r="N639" s="4" t="s">
        <v>2243</v>
      </c>
      <c r="O639" s="4" t="s">
        <v>2243</v>
      </c>
      <c r="P639" s="4" t="s">
        <v>4912</v>
      </c>
      <c r="Q639" s="4" t="s">
        <v>2244</v>
      </c>
      <c r="R639" s="4" t="s">
        <v>1979</v>
      </c>
      <c r="S639" s="4" t="s">
        <v>2243</v>
      </c>
      <c r="T639" s="4">
        <v>1</v>
      </c>
      <c r="U639" s="4" t="s">
        <v>41</v>
      </c>
      <c r="V639" s="4" t="s">
        <v>78</v>
      </c>
      <c r="W639" s="4" t="s">
        <v>78</v>
      </c>
      <c r="X639" s="4">
        <v>45</v>
      </c>
      <c r="Y639" s="4">
        <v>3</v>
      </c>
      <c r="Z639" s="4">
        <v>5</v>
      </c>
      <c r="AA639" s="4">
        <v>794</v>
      </c>
    </row>
    <row r="640" spans="1:27" x14ac:dyDescent="0.2">
      <c r="A640" s="4">
        <v>60</v>
      </c>
      <c r="B640" s="4" t="s">
        <v>2569</v>
      </c>
      <c r="C640" s="4">
        <v>0</v>
      </c>
      <c r="D640" s="4" t="s">
        <v>4025</v>
      </c>
      <c r="E640" s="4" t="s">
        <v>245</v>
      </c>
      <c r="F640" s="4" t="s">
        <v>32</v>
      </c>
      <c r="G640" s="4" t="s">
        <v>33</v>
      </c>
      <c r="H640" s="4">
        <v>2</v>
      </c>
      <c r="I640" s="4" t="s">
        <v>47</v>
      </c>
      <c r="J640" s="4" t="s">
        <v>48</v>
      </c>
      <c r="K640" s="4" t="s">
        <v>246</v>
      </c>
      <c r="L640" s="4" t="s">
        <v>4660</v>
      </c>
      <c r="M640" s="4" t="s">
        <v>236</v>
      </c>
      <c r="N640" s="4" t="s">
        <v>247</v>
      </c>
      <c r="O640" s="4" t="s">
        <v>248</v>
      </c>
      <c r="P640" s="4" t="s">
        <v>4913</v>
      </c>
      <c r="Q640" s="4" t="s">
        <v>249</v>
      </c>
      <c r="R640" s="4" t="s">
        <v>240</v>
      </c>
      <c r="S640" s="4" t="s">
        <v>248</v>
      </c>
      <c r="T640" s="4">
        <v>1</v>
      </c>
      <c r="U640" s="4" t="s">
        <v>41</v>
      </c>
      <c r="V640" s="4" t="s">
        <v>78</v>
      </c>
      <c r="W640" s="4" t="s">
        <v>78</v>
      </c>
      <c r="X640" s="4">
        <v>149</v>
      </c>
      <c r="Y640" s="4">
        <v>8</v>
      </c>
      <c r="Z640" s="4">
        <v>10</v>
      </c>
      <c r="AA640" s="4">
        <v>60</v>
      </c>
    </row>
    <row r="641" spans="1:27" x14ac:dyDescent="0.2">
      <c r="A641" s="4">
        <v>45</v>
      </c>
      <c r="B641" s="4" t="s">
        <v>2554</v>
      </c>
      <c r="C641" s="4">
        <v>0</v>
      </c>
      <c r="D641" s="4" t="s">
        <v>4026</v>
      </c>
      <c r="E641" s="4" t="s">
        <v>189</v>
      </c>
      <c r="F641" s="4" t="s">
        <v>32</v>
      </c>
      <c r="G641" s="4" t="s">
        <v>33</v>
      </c>
      <c r="H641" s="4">
        <v>1</v>
      </c>
      <c r="I641" s="4" t="s">
        <v>34</v>
      </c>
      <c r="J641" s="4" t="s">
        <v>35</v>
      </c>
      <c r="K641" s="4" t="s">
        <v>190</v>
      </c>
      <c r="L641" s="4" t="s">
        <v>4511</v>
      </c>
      <c r="M641" s="4" t="s">
        <v>109</v>
      </c>
      <c r="N641" s="4" t="s">
        <v>173</v>
      </c>
      <c r="O641" s="4" t="s">
        <v>174</v>
      </c>
      <c r="P641" s="4" t="s">
        <v>4883</v>
      </c>
      <c r="Q641" s="4" t="s">
        <v>175</v>
      </c>
      <c r="R641" s="4" t="s">
        <v>113</v>
      </c>
      <c r="S641" s="4" t="s">
        <v>191</v>
      </c>
      <c r="T641" s="4">
        <v>1</v>
      </c>
      <c r="U641" s="4" t="s">
        <v>41</v>
      </c>
      <c r="V641" s="4">
        <v>1</v>
      </c>
      <c r="W641" s="4">
        <v>2017</v>
      </c>
      <c r="X641" s="4">
        <v>153</v>
      </c>
      <c r="Y641" s="4">
        <v>1</v>
      </c>
      <c r="Z641" s="4">
        <v>6</v>
      </c>
      <c r="AA641" s="4">
        <v>45</v>
      </c>
    </row>
    <row r="642" spans="1:27" x14ac:dyDescent="0.2">
      <c r="A642" s="4">
        <v>46</v>
      </c>
      <c r="B642" s="4" t="s">
        <v>2555</v>
      </c>
      <c r="C642" s="4">
        <v>0</v>
      </c>
      <c r="D642" s="4" t="s">
        <v>4027</v>
      </c>
      <c r="E642" s="4" t="s">
        <v>192</v>
      </c>
      <c r="F642" s="4" t="s">
        <v>32</v>
      </c>
      <c r="G642" s="4" t="s">
        <v>33</v>
      </c>
      <c r="H642" s="4">
        <v>1</v>
      </c>
      <c r="I642" s="4" t="s">
        <v>34</v>
      </c>
      <c r="J642" s="4" t="s">
        <v>35</v>
      </c>
      <c r="K642" s="4" t="s">
        <v>193</v>
      </c>
      <c r="L642" s="4" t="s">
        <v>4661</v>
      </c>
      <c r="M642" s="4" t="s">
        <v>109</v>
      </c>
      <c r="N642" s="4" t="s">
        <v>194</v>
      </c>
      <c r="O642" s="4" t="s">
        <v>194</v>
      </c>
      <c r="P642" s="4" t="s">
        <v>195</v>
      </c>
      <c r="Q642" s="4" t="s">
        <v>196</v>
      </c>
      <c r="R642" s="4" t="s">
        <v>113</v>
      </c>
      <c r="S642" s="4" t="s">
        <v>193</v>
      </c>
      <c r="T642" s="4">
        <v>2</v>
      </c>
      <c r="U642" s="4" t="s">
        <v>77</v>
      </c>
      <c r="V642" s="4">
        <v>1</v>
      </c>
      <c r="W642" s="4">
        <v>2016</v>
      </c>
      <c r="X642" s="4">
        <v>184</v>
      </c>
      <c r="Y642" s="4">
        <v>4</v>
      </c>
      <c r="Z642" s="4">
        <v>18</v>
      </c>
      <c r="AA642" s="4">
        <v>46</v>
      </c>
    </row>
    <row r="643" spans="1:27" x14ac:dyDescent="0.2">
      <c r="A643" s="4">
        <v>361</v>
      </c>
      <c r="B643" s="4" t="s">
        <v>2870</v>
      </c>
      <c r="C643" s="4">
        <v>0</v>
      </c>
      <c r="D643" s="4" t="s">
        <v>4028</v>
      </c>
      <c r="E643" s="4" t="s">
        <v>1171</v>
      </c>
      <c r="F643" s="4" t="s">
        <v>32</v>
      </c>
      <c r="G643" s="4" t="s">
        <v>33</v>
      </c>
      <c r="H643" s="4">
        <v>1</v>
      </c>
      <c r="I643" s="4" t="s">
        <v>34</v>
      </c>
      <c r="J643" s="4" t="s">
        <v>35</v>
      </c>
      <c r="K643" s="4" t="s">
        <v>1172</v>
      </c>
      <c r="L643" s="4" t="s">
        <v>4475</v>
      </c>
      <c r="M643" s="4" t="s">
        <v>1105</v>
      </c>
      <c r="N643" s="4" t="s">
        <v>1120</v>
      </c>
      <c r="O643" s="4" t="s">
        <v>1153</v>
      </c>
      <c r="P643" s="4" t="s">
        <v>4805</v>
      </c>
      <c r="Q643" s="4" t="s">
        <v>1122</v>
      </c>
      <c r="R643" s="4" t="s">
        <v>1109</v>
      </c>
      <c r="S643" s="4" t="s">
        <v>1049</v>
      </c>
      <c r="T643" s="4">
        <v>1</v>
      </c>
      <c r="U643" s="4" t="s">
        <v>41</v>
      </c>
      <c r="V643" s="4">
        <v>1</v>
      </c>
      <c r="W643" s="4">
        <v>2017</v>
      </c>
      <c r="X643" s="4">
        <v>223</v>
      </c>
      <c r="Y643" s="4">
        <v>9</v>
      </c>
      <c r="Z643" s="4">
        <v>12</v>
      </c>
      <c r="AA643" s="4">
        <v>361</v>
      </c>
    </row>
    <row r="644" spans="1:27" x14ac:dyDescent="0.2">
      <c r="A644" s="4">
        <v>360</v>
      </c>
      <c r="B644" s="4" t="s">
        <v>2869</v>
      </c>
      <c r="C644" s="4">
        <v>0</v>
      </c>
      <c r="D644" s="4" t="s">
        <v>4029</v>
      </c>
      <c r="E644" s="4" t="s">
        <v>1166</v>
      </c>
      <c r="F644" s="4" t="s">
        <v>32</v>
      </c>
      <c r="G644" s="4" t="s">
        <v>33</v>
      </c>
      <c r="H644" s="4">
        <v>1</v>
      </c>
      <c r="I644" s="4" t="s">
        <v>34</v>
      </c>
      <c r="J644" s="4" t="s">
        <v>35</v>
      </c>
      <c r="K644" s="4" t="s">
        <v>1167</v>
      </c>
      <c r="L644" s="4" t="s">
        <v>4662</v>
      </c>
      <c r="M644" s="4" t="s">
        <v>1105</v>
      </c>
      <c r="N644" s="4" t="s">
        <v>1168</v>
      </c>
      <c r="O644" s="4" t="s">
        <v>1169</v>
      </c>
      <c r="P644" s="4" t="s">
        <v>4805</v>
      </c>
      <c r="Q644" s="4" t="s">
        <v>1122</v>
      </c>
      <c r="R644" s="4" t="s">
        <v>1109</v>
      </c>
      <c r="S644" s="4" t="s">
        <v>1170</v>
      </c>
      <c r="T644" s="4">
        <v>2</v>
      </c>
      <c r="U644" s="4" t="s">
        <v>77</v>
      </c>
      <c r="V644" s="4" t="s">
        <v>78</v>
      </c>
      <c r="W644" s="4" t="s">
        <v>78</v>
      </c>
      <c r="X644" s="4">
        <v>15</v>
      </c>
      <c r="Y644" s="4">
        <v>2</v>
      </c>
      <c r="Z644" s="4">
        <v>4</v>
      </c>
      <c r="AA644" s="4">
        <v>360</v>
      </c>
    </row>
    <row r="645" spans="1:27" x14ac:dyDescent="0.2">
      <c r="A645" s="4">
        <v>485</v>
      </c>
      <c r="B645" s="4" t="s">
        <v>2994</v>
      </c>
      <c r="C645" s="4">
        <v>0</v>
      </c>
      <c r="D645" s="4" t="s">
        <v>4030</v>
      </c>
      <c r="E645" s="4" t="s">
        <v>1472</v>
      </c>
      <c r="F645" s="4" t="s">
        <v>32</v>
      </c>
      <c r="G645" s="4" t="s">
        <v>33</v>
      </c>
      <c r="H645" s="4">
        <v>1</v>
      </c>
      <c r="I645" s="4" t="s">
        <v>34</v>
      </c>
      <c r="J645" s="4" t="s">
        <v>35</v>
      </c>
      <c r="K645" s="4" t="s">
        <v>1473</v>
      </c>
      <c r="L645" s="4" t="s">
        <v>4351</v>
      </c>
      <c r="M645" s="4" t="s">
        <v>1105</v>
      </c>
      <c r="N645" s="4" t="s">
        <v>1105</v>
      </c>
      <c r="O645" s="4" t="s">
        <v>1369</v>
      </c>
      <c r="P645" s="4" t="s">
        <v>4351</v>
      </c>
      <c r="Q645" s="4" t="s">
        <v>1370</v>
      </c>
      <c r="R645" s="4" t="s">
        <v>1225</v>
      </c>
      <c r="S645" s="4" t="s">
        <v>1369</v>
      </c>
      <c r="T645" s="4">
        <v>1</v>
      </c>
      <c r="U645" s="4" t="s">
        <v>41</v>
      </c>
      <c r="V645" s="4" t="s">
        <v>78</v>
      </c>
      <c r="W645" s="4" t="s">
        <v>78</v>
      </c>
      <c r="X645" s="4">
        <v>203</v>
      </c>
      <c r="Y645" s="4">
        <v>1</v>
      </c>
      <c r="Z645" s="4">
        <v>8</v>
      </c>
      <c r="AA645" s="4">
        <v>485</v>
      </c>
    </row>
    <row r="646" spans="1:27" x14ac:dyDescent="0.2">
      <c r="A646" s="4">
        <v>239</v>
      </c>
      <c r="B646" s="4" t="s">
        <v>2748</v>
      </c>
      <c r="C646" s="4">
        <v>0</v>
      </c>
      <c r="D646" s="4" t="s">
        <v>4031</v>
      </c>
      <c r="E646" s="4" t="s">
        <v>659</v>
      </c>
      <c r="F646" s="4" t="s">
        <v>32</v>
      </c>
      <c r="G646" s="4" t="s">
        <v>33</v>
      </c>
      <c r="H646" s="4">
        <v>1</v>
      </c>
      <c r="I646" s="4" t="s">
        <v>34</v>
      </c>
      <c r="J646" s="4" t="s">
        <v>35</v>
      </c>
      <c r="K646" s="4" t="s">
        <v>756</v>
      </c>
      <c r="L646" s="4" t="s">
        <v>4663</v>
      </c>
      <c r="M646" s="4" t="s">
        <v>757</v>
      </c>
      <c r="N646" s="4" t="s">
        <v>803</v>
      </c>
      <c r="O646" s="4" t="s">
        <v>804</v>
      </c>
      <c r="P646" s="4" t="s">
        <v>4885</v>
      </c>
      <c r="Q646" s="4" t="s">
        <v>805</v>
      </c>
      <c r="R646" s="4" t="s">
        <v>760</v>
      </c>
      <c r="S646" s="4" t="s">
        <v>806</v>
      </c>
      <c r="T646" s="4">
        <v>1</v>
      </c>
      <c r="U646" s="4" t="s">
        <v>41</v>
      </c>
      <c r="V646" s="4" t="s">
        <v>78</v>
      </c>
      <c r="W646" s="4" t="s">
        <v>78</v>
      </c>
      <c r="X646" s="4">
        <v>65</v>
      </c>
      <c r="Y646" s="4">
        <v>1</v>
      </c>
      <c r="Z646" s="4">
        <v>5</v>
      </c>
      <c r="AA646" s="4">
        <v>239</v>
      </c>
    </row>
    <row r="647" spans="1:27" x14ac:dyDescent="0.2">
      <c r="A647" s="4">
        <v>241</v>
      </c>
      <c r="B647" s="4" t="s">
        <v>2750</v>
      </c>
      <c r="C647" s="4">
        <v>0</v>
      </c>
      <c r="D647" s="4" t="s">
        <v>4032</v>
      </c>
      <c r="E647" s="4" t="s">
        <v>798</v>
      </c>
      <c r="F647" s="4" t="s">
        <v>32</v>
      </c>
      <c r="G647" s="4" t="s">
        <v>33</v>
      </c>
      <c r="H647" s="4">
        <v>1</v>
      </c>
      <c r="I647" s="4" t="s">
        <v>34</v>
      </c>
      <c r="J647" s="4" t="s">
        <v>35</v>
      </c>
      <c r="K647" s="4" t="s">
        <v>810</v>
      </c>
      <c r="L647" s="4" t="s">
        <v>4664</v>
      </c>
      <c r="M647" s="4" t="s">
        <v>757</v>
      </c>
      <c r="N647" s="4" t="s">
        <v>803</v>
      </c>
      <c r="O647" s="4" t="s">
        <v>811</v>
      </c>
      <c r="P647" s="4" t="s">
        <v>4885</v>
      </c>
      <c r="Q647" s="4" t="s">
        <v>805</v>
      </c>
      <c r="R647" s="4" t="s">
        <v>760</v>
      </c>
      <c r="S647" s="4" t="s">
        <v>812</v>
      </c>
      <c r="T647" s="4">
        <v>1</v>
      </c>
      <c r="U647" s="4" t="s">
        <v>41</v>
      </c>
      <c r="V647" s="4">
        <v>1</v>
      </c>
      <c r="W647" s="4">
        <v>2015</v>
      </c>
      <c r="X647" s="4">
        <v>194</v>
      </c>
      <c r="Y647" s="4">
        <v>4</v>
      </c>
      <c r="Z647" s="4">
        <v>9</v>
      </c>
      <c r="AA647" s="4">
        <v>241</v>
      </c>
    </row>
    <row r="648" spans="1:27" x14ac:dyDescent="0.2">
      <c r="A648" s="4">
        <v>225</v>
      </c>
      <c r="B648" s="4" t="s">
        <v>2734</v>
      </c>
      <c r="C648" s="4">
        <v>0</v>
      </c>
      <c r="D648" s="4" t="s">
        <v>4033</v>
      </c>
      <c r="E648" s="4" t="s">
        <v>766</v>
      </c>
      <c r="F648" s="4" t="s">
        <v>32</v>
      </c>
      <c r="G648" s="4" t="s">
        <v>33</v>
      </c>
      <c r="H648" s="4">
        <v>1</v>
      </c>
      <c r="I648" s="4" t="s">
        <v>34</v>
      </c>
      <c r="J648" s="4" t="s">
        <v>35</v>
      </c>
      <c r="K648" s="4" t="s">
        <v>414</v>
      </c>
      <c r="L648" s="4" t="s">
        <v>4665</v>
      </c>
      <c r="M648" s="4" t="s">
        <v>757</v>
      </c>
      <c r="N648" s="4" t="s">
        <v>767</v>
      </c>
      <c r="O648" s="4" t="s">
        <v>768</v>
      </c>
      <c r="P648" s="4" t="s">
        <v>4886</v>
      </c>
      <c r="Q648" s="4" t="s">
        <v>769</v>
      </c>
      <c r="R648" s="4" t="s">
        <v>760</v>
      </c>
      <c r="S648" s="4" t="s">
        <v>770</v>
      </c>
      <c r="T648" s="4">
        <v>2</v>
      </c>
      <c r="U648" s="4" t="s">
        <v>77</v>
      </c>
      <c r="V648" s="4" t="s">
        <v>78</v>
      </c>
      <c r="W648" s="4" t="s">
        <v>78</v>
      </c>
      <c r="X648" s="4">
        <v>96</v>
      </c>
      <c r="Y648" s="4">
        <v>3</v>
      </c>
      <c r="Z648" s="4">
        <v>5</v>
      </c>
      <c r="AA648" s="4">
        <v>225</v>
      </c>
    </row>
    <row r="649" spans="1:27" x14ac:dyDescent="0.2">
      <c r="A649" s="4">
        <v>435</v>
      </c>
      <c r="B649" s="4" t="s">
        <v>2944</v>
      </c>
      <c r="C649" s="4">
        <v>0</v>
      </c>
      <c r="D649" s="4" t="s">
        <v>4034</v>
      </c>
      <c r="E649" s="4" t="s">
        <v>1345</v>
      </c>
      <c r="F649" s="4" t="s">
        <v>32</v>
      </c>
      <c r="G649" s="4" t="s">
        <v>33</v>
      </c>
      <c r="H649" s="4">
        <v>1</v>
      </c>
      <c r="I649" s="4" t="s">
        <v>34</v>
      </c>
      <c r="J649" s="4" t="s">
        <v>35</v>
      </c>
      <c r="K649" s="4" t="s">
        <v>1346</v>
      </c>
      <c r="L649" s="4" t="s">
        <v>4666</v>
      </c>
      <c r="M649" s="4" t="s">
        <v>1105</v>
      </c>
      <c r="N649" s="4" t="s">
        <v>1105</v>
      </c>
      <c r="O649" s="4" t="s">
        <v>1344</v>
      </c>
      <c r="P649" s="4" t="s">
        <v>4610</v>
      </c>
      <c r="Q649" s="4" t="s">
        <v>1329</v>
      </c>
      <c r="R649" s="4" t="s">
        <v>1225</v>
      </c>
      <c r="S649" s="4" t="s">
        <v>1344</v>
      </c>
      <c r="T649" s="4">
        <v>1</v>
      </c>
      <c r="U649" s="4" t="s">
        <v>41</v>
      </c>
      <c r="V649" s="4" t="s">
        <v>78</v>
      </c>
      <c r="W649" s="4" t="s">
        <v>78</v>
      </c>
      <c r="X649" s="4">
        <v>147</v>
      </c>
      <c r="Y649" s="4">
        <v>4</v>
      </c>
      <c r="Z649" s="4">
        <v>5</v>
      </c>
      <c r="AA649" s="4">
        <v>435</v>
      </c>
    </row>
    <row r="650" spans="1:27" x14ac:dyDescent="0.2">
      <c r="A650" s="4">
        <v>434</v>
      </c>
      <c r="B650" s="4" t="s">
        <v>2943</v>
      </c>
      <c r="C650" s="4">
        <v>0</v>
      </c>
      <c r="D650" s="4" t="s">
        <v>4035</v>
      </c>
      <c r="E650" s="4" t="s">
        <v>1342</v>
      </c>
      <c r="F650" s="4" t="s">
        <v>32</v>
      </c>
      <c r="G650" s="4" t="s">
        <v>33</v>
      </c>
      <c r="H650" s="4">
        <v>1</v>
      </c>
      <c r="I650" s="4" t="s">
        <v>34</v>
      </c>
      <c r="J650" s="4" t="s">
        <v>35</v>
      </c>
      <c r="K650" s="4" t="s">
        <v>1343</v>
      </c>
      <c r="L650" s="4" t="s">
        <v>4666</v>
      </c>
      <c r="M650" s="4" t="s">
        <v>1105</v>
      </c>
      <c r="N650" s="4" t="s">
        <v>1105</v>
      </c>
      <c r="O650" s="4" t="s">
        <v>1344</v>
      </c>
      <c r="P650" s="4" t="s">
        <v>4610</v>
      </c>
      <c r="Q650" s="4" t="s">
        <v>1329</v>
      </c>
      <c r="R650" s="4" t="s">
        <v>1225</v>
      </c>
      <c r="S650" s="4" t="s">
        <v>1344</v>
      </c>
      <c r="T650" s="4">
        <v>1</v>
      </c>
      <c r="U650" s="4" t="s">
        <v>41</v>
      </c>
      <c r="V650" s="4">
        <v>1</v>
      </c>
      <c r="W650" s="4">
        <v>2017</v>
      </c>
      <c r="X650" s="4">
        <v>227</v>
      </c>
      <c r="Y650" s="4">
        <v>3</v>
      </c>
      <c r="Z650" s="4">
        <v>8</v>
      </c>
      <c r="AA650" s="4">
        <v>434</v>
      </c>
    </row>
    <row r="651" spans="1:27" x14ac:dyDescent="0.2">
      <c r="A651" s="4">
        <v>441</v>
      </c>
      <c r="B651" s="4" t="s">
        <v>2950</v>
      </c>
      <c r="C651" s="4">
        <v>0</v>
      </c>
      <c r="D651" s="4" t="s">
        <v>4036</v>
      </c>
      <c r="E651" s="4" t="s">
        <v>1360</v>
      </c>
      <c r="F651" s="4" t="s">
        <v>32</v>
      </c>
      <c r="G651" s="4" t="s">
        <v>33</v>
      </c>
      <c r="H651" s="4">
        <v>1</v>
      </c>
      <c r="I651" s="4" t="s">
        <v>34</v>
      </c>
      <c r="J651" s="4" t="s">
        <v>35</v>
      </c>
      <c r="K651" s="4" t="s">
        <v>1361</v>
      </c>
      <c r="L651" s="4" t="s">
        <v>4421</v>
      </c>
      <c r="M651" s="4" t="s">
        <v>1105</v>
      </c>
      <c r="N651" s="4" t="s">
        <v>1105</v>
      </c>
      <c r="O651" s="4" t="s">
        <v>1349</v>
      </c>
      <c r="P651" s="4" t="s">
        <v>4807</v>
      </c>
      <c r="Q651" s="4" t="s">
        <v>1350</v>
      </c>
      <c r="R651" s="4" t="s">
        <v>1225</v>
      </c>
      <c r="S651" s="4" t="s">
        <v>1351</v>
      </c>
      <c r="T651" s="4">
        <v>1</v>
      </c>
      <c r="U651" s="4" t="s">
        <v>41</v>
      </c>
      <c r="V651" s="4" t="s">
        <v>78</v>
      </c>
      <c r="W651" s="4" t="s">
        <v>78</v>
      </c>
      <c r="X651" s="4">
        <v>577</v>
      </c>
      <c r="Y651" s="4">
        <v>11</v>
      </c>
      <c r="Z651" s="4">
        <v>18</v>
      </c>
      <c r="AA651" s="4">
        <v>441</v>
      </c>
    </row>
    <row r="652" spans="1:27" x14ac:dyDescent="0.2">
      <c r="A652" s="4">
        <v>430</v>
      </c>
      <c r="B652" s="4" t="s">
        <v>2939</v>
      </c>
      <c r="C652" s="4">
        <v>0</v>
      </c>
      <c r="D652" s="4" t="s">
        <v>4037</v>
      </c>
      <c r="E652" s="4" t="s">
        <v>1334</v>
      </c>
      <c r="F652" s="4" t="s">
        <v>32</v>
      </c>
      <c r="G652" s="4" t="s">
        <v>33</v>
      </c>
      <c r="H652" s="4">
        <v>1</v>
      </c>
      <c r="I652" s="4" t="s">
        <v>34</v>
      </c>
      <c r="J652" s="4" t="s">
        <v>35</v>
      </c>
      <c r="K652" s="4" t="s">
        <v>1335</v>
      </c>
      <c r="L652" s="4" t="s">
        <v>4361</v>
      </c>
      <c r="M652" s="4" t="s">
        <v>1105</v>
      </c>
      <c r="N652" s="4" t="s">
        <v>1105</v>
      </c>
      <c r="O652" s="4" t="s">
        <v>1328</v>
      </c>
      <c r="P652" s="4" t="s">
        <v>4610</v>
      </c>
      <c r="Q652" s="4" t="s">
        <v>1329</v>
      </c>
      <c r="R652" s="4" t="s">
        <v>1225</v>
      </c>
      <c r="S652" s="4" t="s">
        <v>1328</v>
      </c>
      <c r="T652" s="4">
        <v>1</v>
      </c>
      <c r="U652" s="4" t="s">
        <v>41</v>
      </c>
      <c r="V652" s="4" t="s">
        <v>78</v>
      </c>
      <c r="W652" s="4" t="s">
        <v>78</v>
      </c>
      <c r="X652" s="4">
        <v>672</v>
      </c>
      <c r="Y652" s="4">
        <v>12</v>
      </c>
      <c r="Z652" s="4">
        <v>21</v>
      </c>
      <c r="AA652" s="4">
        <v>430</v>
      </c>
    </row>
    <row r="653" spans="1:27" x14ac:dyDescent="0.2">
      <c r="A653" s="4">
        <v>438</v>
      </c>
      <c r="B653" s="4" t="s">
        <v>2947</v>
      </c>
      <c r="C653" s="4">
        <v>0</v>
      </c>
      <c r="D653" s="4" t="s">
        <v>4038</v>
      </c>
      <c r="E653" s="4" t="s">
        <v>1355</v>
      </c>
      <c r="F653" s="4" t="s">
        <v>32</v>
      </c>
      <c r="G653" s="4" t="s">
        <v>33</v>
      </c>
      <c r="H653" s="4">
        <v>1</v>
      </c>
      <c r="I653" s="4" t="s">
        <v>34</v>
      </c>
      <c r="J653" s="4" t="s">
        <v>35</v>
      </c>
      <c r="K653" s="4" t="s">
        <v>1356</v>
      </c>
      <c r="L653" s="4" t="s">
        <v>4421</v>
      </c>
      <c r="M653" s="4" t="s">
        <v>1105</v>
      </c>
      <c r="N653" s="4" t="s">
        <v>1105</v>
      </c>
      <c r="O653" s="4" t="s">
        <v>1349</v>
      </c>
      <c r="P653" s="4" t="s">
        <v>4807</v>
      </c>
      <c r="Q653" s="4" t="s">
        <v>1350</v>
      </c>
      <c r="R653" s="4" t="s">
        <v>1225</v>
      </c>
      <c r="S653" s="4" t="s">
        <v>1351</v>
      </c>
      <c r="T653" s="4">
        <v>1</v>
      </c>
      <c r="U653" s="4" t="s">
        <v>41</v>
      </c>
      <c r="V653" s="4" t="s">
        <v>78</v>
      </c>
      <c r="W653" s="4" t="s">
        <v>78</v>
      </c>
      <c r="X653" s="4">
        <v>314</v>
      </c>
      <c r="Y653" s="4">
        <v>4</v>
      </c>
      <c r="Z653" s="4">
        <v>10</v>
      </c>
      <c r="AA653" s="4">
        <v>438</v>
      </c>
    </row>
    <row r="654" spans="1:27" x14ac:dyDescent="0.2">
      <c r="A654" s="4">
        <v>460</v>
      </c>
      <c r="B654" s="4" t="s">
        <v>2969</v>
      </c>
      <c r="C654" s="4">
        <v>0</v>
      </c>
      <c r="D654" s="4" t="s">
        <v>4039</v>
      </c>
      <c r="E654" s="4" t="s">
        <v>1412</v>
      </c>
      <c r="F654" s="4" t="s">
        <v>32</v>
      </c>
      <c r="G654" s="4" t="s">
        <v>33</v>
      </c>
      <c r="H654" s="4">
        <v>1</v>
      </c>
      <c r="I654" s="4" t="s">
        <v>34</v>
      </c>
      <c r="J654" s="4" t="s">
        <v>35</v>
      </c>
      <c r="K654" s="4" t="s">
        <v>1413</v>
      </c>
      <c r="L654" s="4" t="s">
        <v>4667</v>
      </c>
      <c r="M654" s="4" t="s">
        <v>1105</v>
      </c>
      <c r="N654" s="4" t="s">
        <v>1196</v>
      </c>
      <c r="O654" s="4" t="s">
        <v>1414</v>
      </c>
      <c r="P654" s="4" t="s">
        <v>4804</v>
      </c>
      <c r="Q654" s="4" t="s">
        <v>1198</v>
      </c>
      <c r="R654" s="4" t="s">
        <v>1109</v>
      </c>
      <c r="S654" s="4" t="s">
        <v>1415</v>
      </c>
      <c r="T654" s="4">
        <v>1</v>
      </c>
      <c r="U654" s="4" t="s">
        <v>41</v>
      </c>
      <c r="V654" s="4" t="s">
        <v>78</v>
      </c>
      <c r="W654" s="4" t="s">
        <v>78</v>
      </c>
      <c r="X654" s="4">
        <v>531</v>
      </c>
      <c r="Y654" s="4">
        <v>7</v>
      </c>
      <c r="Z654" s="4">
        <v>17</v>
      </c>
      <c r="AA654" s="4">
        <v>460</v>
      </c>
    </row>
    <row r="655" spans="1:27" x14ac:dyDescent="0.2">
      <c r="A655" s="4">
        <v>841</v>
      </c>
      <c r="B655" s="4" t="s">
        <v>3350</v>
      </c>
      <c r="C655" s="4">
        <v>0</v>
      </c>
      <c r="D655" s="4" t="s">
        <v>4040</v>
      </c>
      <c r="E655" s="4" t="s">
        <v>2375</v>
      </c>
      <c r="F655" s="4" t="s">
        <v>32</v>
      </c>
      <c r="G655" s="4" t="s">
        <v>33</v>
      </c>
      <c r="H655" s="4">
        <v>1</v>
      </c>
      <c r="I655" s="4" t="s">
        <v>34</v>
      </c>
      <c r="J655" s="4" t="s">
        <v>35</v>
      </c>
      <c r="K655" s="4" t="s">
        <v>2376</v>
      </c>
      <c r="L655" s="4" t="s">
        <v>4668</v>
      </c>
      <c r="M655" s="4" t="s">
        <v>967</v>
      </c>
      <c r="N655" s="4" t="s">
        <v>2377</v>
      </c>
      <c r="O655" s="4" t="s">
        <v>2377</v>
      </c>
      <c r="P655" s="4" t="s">
        <v>4914</v>
      </c>
      <c r="Q655" s="4" t="s">
        <v>2378</v>
      </c>
      <c r="R655" s="4" t="s">
        <v>2272</v>
      </c>
      <c r="S655" s="4" t="s">
        <v>2379</v>
      </c>
      <c r="T655" s="4">
        <v>1</v>
      </c>
      <c r="U655" s="4" t="s">
        <v>41</v>
      </c>
      <c r="V655" s="4">
        <v>1</v>
      </c>
      <c r="W655" s="4">
        <v>2015</v>
      </c>
      <c r="X655" s="4">
        <v>384</v>
      </c>
      <c r="Y655" s="4">
        <v>4</v>
      </c>
      <c r="Z655" s="4">
        <v>16</v>
      </c>
      <c r="AA655" s="4">
        <v>841</v>
      </c>
    </row>
    <row r="656" spans="1:27" x14ac:dyDescent="0.2">
      <c r="A656" s="4">
        <v>843</v>
      </c>
      <c r="B656" s="4" t="s">
        <v>3352</v>
      </c>
      <c r="C656" s="4">
        <v>0</v>
      </c>
      <c r="D656" s="4" t="s">
        <v>4041</v>
      </c>
      <c r="E656" s="4" t="s">
        <v>2383</v>
      </c>
      <c r="F656" s="4" t="s">
        <v>32</v>
      </c>
      <c r="G656" s="4" t="s">
        <v>33</v>
      </c>
      <c r="H656" s="4">
        <v>1</v>
      </c>
      <c r="I656" s="4" t="s">
        <v>34</v>
      </c>
      <c r="J656" s="4" t="s">
        <v>35</v>
      </c>
      <c r="K656" s="4" t="s">
        <v>2384</v>
      </c>
      <c r="L656" s="4" t="s">
        <v>4669</v>
      </c>
      <c r="M656" s="4" t="s">
        <v>967</v>
      </c>
      <c r="N656" s="4" t="s">
        <v>2377</v>
      </c>
      <c r="O656" s="4" t="s">
        <v>2385</v>
      </c>
      <c r="P656" s="4" t="s">
        <v>4914</v>
      </c>
      <c r="Q656" s="4" t="s">
        <v>2378</v>
      </c>
      <c r="R656" s="4" t="s">
        <v>2272</v>
      </c>
      <c r="S656" s="4" t="s">
        <v>2385</v>
      </c>
      <c r="T656" s="4">
        <v>1</v>
      </c>
      <c r="U656" s="4" t="s">
        <v>41</v>
      </c>
      <c r="V656" s="4">
        <v>1</v>
      </c>
      <c r="W656" s="4">
        <v>2015</v>
      </c>
      <c r="X656" s="4">
        <v>196</v>
      </c>
      <c r="Y656" s="4">
        <v>4</v>
      </c>
      <c r="Z656" s="4">
        <v>9</v>
      </c>
      <c r="AA656" s="4">
        <v>843</v>
      </c>
    </row>
    <row r="657" spans="1:27" x14ac:dyDescent="0.2">
      <c r="A657" s="4">
        <v>842</v>
      </c>
      <c r="B657" s="4" t="s">
        <v>3351</v>
      </c>
      <c r="C657" s="4">
        <v>0</v>
      </c>
      <c r="D657" s="4" t="s">
        <v>4042</v>
      </c>
      <c r="E657" s="4" t="s">
        <v>2380</v>
      </c>
      <c r="F657" s="4" t="s">
        <v>32</v>
      </c>
      <c r="G657" s="4" t="s">
        <v>33</v>
      </c>
      <c r="H657" s="4">
        <v>1</v>
      </c>
      <c r="I657" s="4" t="s">
        <v>34</v>
      </c>
      <c r="J657" s="4" t="s">
        <v>35</v>
      </c>
      <c r="K657" s="4" t="s">
        <v>2381</v>
      </c>
      <c r="L657" s="4" t="s">
        <v>4668</v>
      </c>
      <c r="M657" s="4" t="s">
        <v>967</v>
      </c>
      <c r="N657" s="4" t="s">
        <v>2377</v>
      </c>
      <c r="O657" s="4" t="s">
        <v>2377</v>
      </c>
      <c r="P657" s="4" t="s">
        <v>4914</v>
      </c>
      <c r="Q657" s="4" t="s">
        <v>2378</v>
      </c>
      <c r="R657" s="4" t="s">
        <v>2272</v>
      </c>
      <c r="S657" s="4" t="s">
        <v>2382</v>
      </c>
      <c r="T657" s="4">
        <v>2</v>
      </c>
      <c r="U657" s="4" t="s">
        <v>77</v>
      </c>
      <c r="V657" s="4" t="s">
        <v>78</v>
      </c>
      <c r="W657" s="4" t="s">
        <v>78</v>
      </c>
      <c r="X657" s="4">
        <v>79</v>
      </c>
      <c r="Y657" s="4">
        <v>1</v>
      </c>
      <c r="Z657" s="4">
        <v>5</v>
      </c>
      <c r="AA657" s="4">
        <v>842</v>
      </c>
    </row>
    <row r="658" spans="1:27" x14ac:dyDescent="0.2">
      <c r="A658" s="4">
        <v>453</v>
      </c>
      <c r="B658" s="4" t="s">
        <v>2962</v>
      </c>
      <c r="C658" s="4">
        <v>0</v>
      </c>
      <c r="D658" s="4" t="s">
        <v>4043</v>
      </c>
      <c r="E658" s="4" t="s">
        <v>1396</v>
      </c>
      <c r="F658" s="4" t="s">
        <v>32</v>
      </c>
      <c r="G658" s="4" t="s">
        <v>33</v>
      </c>
      <c r="H658" s="4">
        <v>1</v>
      </c>
      <c r="I658" s="4" t="s">
        <v>34</v>
      </c>
      <c r="J658" s="4" t="s">
        <v>35</v>
      </c>
      <c r="K658" s="4" t="s">
        <v>1397</v>
      </c>
      <c r="L658" s="4" t="s">
        <v>4306</v>
      </c>
      <c r="M658" s="4" t="s">
        <v>1105</v>
      </c>
      <c r="N658" s="4" t="s">
        <v>1389</v>
      </c>
      <c r="O658" s="4" t="s">
        <v>1394</v>
      </c>
      <c r="P658" s="4" t="s">
        <v>4806</v>
      </c>
      <c r="Q658" s="4" t="s">
        <v>1390</v>
      </c>
      <c r="R658" s="4" t="s">
        <v>1109</v>
      </c>
      <c r="S658" s="4" t="s">
        <v>1398</v>
      </c>
      <c r="T658" s="4">
        <v>1</v>
      </c>
      <c r="U658" s="4" t="s">
        <v>41</v>
      </c>
      <c r="V658" s="4" t="s">
        <v>78</v>
      </c>
      <c r="W658" s="4" t="s">
        <v>78</v>
      </c>
      <c r="X658" s="4">
        <v>220</v>
      </c>
      <c r="Y658" s="4">
        <v>5</v>
      </c>
      <c r="Z658" s="4">
        <v>10</v>
      </c>
      <c r="AA658" s="4">
        <v>453</v>
      </c>
    </row>
    <row r="659" spans="1:27" x14ac:dyDescent="0.2">
      <c r="A659" s="4">
        <v>646</v>
      </c>
      <c r="B659" s="4" t="s">
        <v>3155</v>
      </c>
      <c r="C659" s="4">
        <v>0</v>
      </c>
      <c r="D659" s="4" t="s">
        <v>4044</v>
      </c>
      <c r="E659" s="4" t="s">
        <v>1886</v>
      </c>
      <c r="F659" s="4" t="s">
        <v>32</v>
      </c>
      <c r="G659" s="4" t="s">
        <v>33</v>
      </c>
      <c r="H659" s="4">
        <v>1</v>
      </c>
      <c r="I659" s="4" t="s">
        <v>34</v>
      </c>
      <c r="J659" s="4" t="s">
        <v>35</v>
      </c>
      <c r="K659" s="4" t="s">
        <v>1887</v>
      </c>
      <c r="L659" s="4" t="s">
        <v>4277</v>
      </c>
      <c r="M659" s="4" t="s">
        <v>1841</v>
      </c>
      <c r="N659" s="4" t="s">
        <v>1842</v>
      </c>
      <c r="O659" s="4" t="s">
        <v>1884</v>
      </c>
      <c r="P659" s="4" t="s">
        <v>4784</v>
      </c>
      <c r="Q659" s="4" t="s">
        <v>1885</v>
      </c>
      <c r="R659" s="4" t="s">
        <v>1844</v>
      </c>
      <c r="S659" s="4" t="s">
        <v>1888</v>
      </c>
      <c r="T659" s="4">
        <v>2</v>
      </c>
      <c r="U659" s="4" t="s">
        <v>77</v>
      </c>
      <c r="V659" s="4" t="s">
        <v>78</v>
      </c>
      <c r="W659" s="4" t="s">
        <v>78</v>
      </c>
      <c r="X659" s="4">
        <v>78</v>
      </c>
      <c r="Y659" s="4">
        <v>2</v>
      </c>
      <c r="Z659" s="4">
        <v>5</v>
      </c>
      <c r="AA659" s="4">
        <v>646</v>
      </c>
    </row>
    <row r="660" spans="1:27" x14ac:dyDescent="0.2">
      <c r="A660" s="4">
        <v>647</v>
      </c>
      <c r="B660" s="4" t="s">
        <v>3156</v>
      </c>
      <c r="C660" s="4">
        <v>0</v>
      </c>
      <c r="D660" s="4" t="s">
        <v>4045</v>
      </c>
      <c r="E660" s="4" t="s">
        <v>1889</v>
      </c>
      <c r="F660" s="4" t="s">
        <v>32</v>
      </c>
      <c r="G660" s="4" t="s">
        <v>33</v>
      </c>
      <c r="H660" s="4">
        <v>1</v>
      </c>
      <c r="I660" s="4" t="s">
        <v>34</v>
      </c>
      <c r="J660" s="4" t="s">
        <v>35</v>
      </c>
      <c r="K660" s="4" t="s">
        <v>1890</v>
      </c>
      <c r="L660" s="4" t="s">
        <v>4277</v>
      </c>
      <c r="M660" s="4" t="s">
        <v>1841</v>
      </c>
      <c r="N660" s="4" t="s">
        <v>1842</v>
      </c>
      <c r="O660" s="4" t="s">
        <v>1884</v>
      </c>
      <c r="P660" s="4" t="s">
        <v>4784</v>
      </c>
      <c r="Q660" s="4" t="s">
        <v>1885</v>
      </c>
      <c r="R660" s="4" t="s">
        <v>1844</v>
      </c>
      <c r="S660" s="4" t="s">
        <v>1890</v>
      </c>
      <c r="T660" s="4">
        <v>2</v>
      </c>
      <c r="U660" s="4" t="s">
        <v>77</v>
      </c>
      <c r="V660" s="4">
        <v>1</v>
      </c>
      <c r="W660" s="4">
        <v>2016</v>
      </c>
      <c r="X660" s="4">
        <v>126</v>
      </c>
      <c r="Y660" s="4">
        <v>1</v>
      </c>
      <c r="Z660" s="4">
        <v>6</v>
      </c>
      <c r="AA660" s="4">
        <v>647</v>
      </c>
    </row>
    <row r="661" spans="1:27" x14ac:dyDescent="0.2">
      <c r="A661" s="4">
        <v>648</v>
      </c>
      <c r="B661" s="4" t="s">
        <v>3157</v>
      </c>
      <c r="C661" s="4">
        <v>0</v>
      </c>
      <c r="D661" s="4" t="s">
        <v>4046</v>
      </c>
      <c r="E661" s="4" t="s">
        <v>669</v>
      </c>
      <c r="F661" s="4" t="s">
        <v>32</v>
      </c>
      <c r="G661" s="4" t="s">
        <v>33</v>
      </c>
      <c r="H661" s="4">
        <v>1</v>
      </c>
      <c r="I661" s="4" t="s">
        <v>34</v>
      </c>
      <c r="J661" s="4" t="s">
        <v>35</v>
      </c>
      <c r="K661" s="4" t="s">
        <v>1891</v>
      </c>
      <c r="L661" s="4" t="s">
        <v>4277</v>
      </c>
      <c r="M661" s="4" t="s">
        <v>1841</v>
      </c>
      <c r="N661" s="4" t="s">
        <v>1842</v>
      </c>
      <c r="O661" s="4" t="s">
        <v>1884</v>
      </c>
      <c r="P661" s="4" t="s">
        <v>4784</v>
      </c>
      <c r="Q661" s="4" t="s">
        <v>1885</v>
      </c>
      <c r="R661" s="4" t="s">
        <v>1844</v>
      </c>
      <c r="S661" s="4" t="s">
        <v>1891</v>
      </c>
      <c r="T661" s="4">
        <v>1</v>
      </c>
      <c r="U661" s="4" t="s">
        <v>41</v>
      </c>
      <c r="V661" s="4" t="s">
        <v>78</v>
      </c>
      <c r="W661" s="4" t="s">
        <v>78</v>
      </c>
      <c r="X661" s="4">
        <v>85</v>
      </c>
      <c r="Y661" s="4">
        <v>1</v>
      </c>
      <c r="Z661" s="4">
        <v>5</v>
      </c>
      <c r="AA661" s="4">
        <v>648</v>
      </c>
    </row>
    <row r="662" spans="1:27" x14ac:dyDescent="0.2">
      <c r="A662" s="4">
        <v>816</v>
      </c>
      <c r="B662" s="4" t="s">
        <v>3325</v>
      </c>
      <c r="C662" s="4">
        <v>0</v>
      </c>
      <c r="D662" s="4" t="s">
        <v>4047</v>
      </c>
      <c r="E662" s="4" t="s">
        <v>2299</v>
      </c>
      <c r="F662" s="4" t="s">
        <v>32</v>
      </c>
      <c r="G662" s="4" t="s">
        <v>33</v>
      </c>
      <c r="H662" s="4">
        <v>1</v>
      </c>
      <c r="I662" s="4" t="s">
        <v>34</v>
      </c>
      <c r="J662" s="4" t="s">
        <v>35</v>
      </c>
      <c r="K662" s="4" t="s">
        <v>2300</v>
      </c>
      <c r="L662" s="4" t="s">
        <v>4670</v>
      </c>
      <c r="M662" s="4" t="s">
        <v>967</v>
      </c>
      <c r="N662" s="4" t="s">
        <v>2280</v>
      </c>
      <c r="O662" s="4" t="s">
        <v>2280</v>
      </c>
      <c r="P662" s="4" t="s">
        <v>4814</v>
      </c>
      <c r="Q662" s="4" t="s">
        <v>2282</v>
      </c>
      <c r="R662" s="4" t="s">
        <v>2272</v>
      </c>
      <c r="S662" s="4" t="s">
        <v>2280</v>
      </c>
      <c r="T662" s="4">
        <v>1</v>
      </c>
      <c r="U662" s="4" t="s">
        <v>41</v>
      </c>
      <c r="V662" s="4" t="s">
        <v>78</v>
      </c>
      <c r="W662" s="4" t="s">
        <v>78</v>
      </c>
      <c r="X662" s="4">
        <v>280</v>
      </c>
      <c r="Y662" s="4">
        <v>5</v>
      </c>
      <c r="Z662" s="4">
        <v>12</v>
      </c>
      <c r="AA662" s="4">
        <v>816</v>
      </c>
    </row>
    <row r="663" spans="1:27" x14ac:dyDescent="0.2">
      <c r="A663" s="4">
        <v>636</v>
      </c>
      <c r="B663" s="4" t="s">
        <v>3145</v>
      </c>
      <c r="C663" s="4">
        <v>0</v>
      </c>
      <c r="D663" s="4" t="s">
        <v>4048</v>
      </c>
      <c r="E663" s="4" t="s">
        <v>1861</v>
      </c>
      <c r="F663" s="4" t="s">
        <v>32</v>
      </c>
      <c r="G663" s="4" t="s">
        <v>33</v>
      </c>
      <c r="H663" s="4">
        <v>1</v>
      </c>
      <c r="I663" s="4" t="s">
        <v>34</v>
      </c>
      <c r="J663" s="4" t="s">
        <v>35</v>
      </c>
      <c r="K663" s="4" t="s">
        <v>1862</v>
      </c>
      <c r="L663" s="4" t="s">
        <v>4454</v>
      </c>
      <c r="M663" s="4" t="s">
        <v>1841</v>
      </c>
      <c r="N663" s="4" t="s">
        <v>1842</v>
      </c>
      <c r="O663" s="4" t="s">
        <v>1853</v>
      </c>
      <c r="P663" s="4" t="s">
        <v>4837</v>
      </c>
      <c r="Q663" s="4" t="s">
        <v>1843</v>
      </c>
      <c r="R663" s="4" t="s">
        <v>1844</v>
      </c>
      <c r="S663" s="4" t="s">
        <v>1862</v>
      </c>
      <c r="T663" s="4">
        <v>1</v>
      </c>
      <c r="U663" s="4" t="s">
        <v>41</v>
      </c>
      <c r="V663" s="4">
        <v>1</v>
      </c>
      <c r="W663" s="4">
        <v>2017</v>
      </c>
      <c r="X663" s="4">
        <v>95</v>
      </c>
      <c r="Y663" s="4">
        <v>2</v>
      </c>
      <c r="Z663" s="4">
        <v>5</v>
      </c>
      <c r="AA663" s="4">
        <v>636</v>
      </c>
    </row>
    <row r="664" spans="1:27" x14ac:dyDescent="0.2">
      <c r="A664" s="4">
        <v>818</v>
      </c>
      <c r="B664" s="4" t="s">
        <v>3327</v>
      </c>
      <c r="C664" s="4">
        <v>0</v>
      </c>
      <c r="D664" s="4" t="s">
        <v>4049</v>
      </c>
      <c r="E664" s="4" t="s">
        <v>2303</v>
      </c>
      <c r="F664" s="4" t="s">
        <v>32</v>
      </c>
      <c r="G664" s="4" t="s">
        <v>33</v>
      </c>
      <c r="H664" s="4">
        <v>1</v>
      </c>
      <c r="I664" s="4" t="s">
        <v>34</v>
      </c>
      <c r="J664" s="4" t="s">
        <v>35</v>
      </c>
      <c r="K664" s="4" t="s">
        <v>2304</v>
      </c>
      <c r="L664" s="4" t="s">
        <v>4671</v>
      </c>
      <c r="M664" s="4" t="s">
        <v>967</v>
      </c>
      <c r="N664" s="4" t="s">
        <v>2280</v>
      </c>
      <c r="O664" s="4" t="s">
        <v>2305</v>
      </c>
      <c r="P664" s="4" t="s">
        <v>4814</v>
      </c>
      <c r="Q664" s="4" t="s">
        <v>2282</v>
      </c>
      <c r="R664" s="4" t="s">
        <v>2272</v>
      </c>
      <c r="S664" s="4" t="s">
        <v>2306</v>
      </c>
      <c r="T664" s="4">
        <v>1</v>
      </c>
      <c r="U664" s="4" t="s">
        <v>41</v>
      </c>
      <c r="V664" s="4" t="s">
        <v>78</v>
      </c>
      <c r="W664" s="4" t="s">
        <v>78</v>
      </c>
      <c r="X664" s="4">
        <v>124</v>
      </c>
      <c r="Y664" s="4">
        <v>4</v>
      </c>
      <c r="Z664" s="4">
        <v>7</v>
      </c>
      <c r="AA664" s="4">
        <v>818</v>
      </c>
    </row>
    <row r="665" spans="1:27" x14ac:dyDescent="0.2">
      <c r="A665" s="4">
        <v>809</v>
      </c>
      <c r="B665" s="4" t="s">
        <v>3318</v>
      </c>
      <c r="C665" s="4">
        <v>0</v>
      </c>
      <c r="D665" s="4" t="s">
        <v>4050</v>
      </c>
      <c r="E665" s="4" t="s">
        <v>2278</v>
      </c>
      <c r="F665" s="4" t="s">
        <v>32</v>
      </c>
      <c r="G665" s="4" t="s">
        <v>33</v>
      </c>
      <c r="H665" s="4">
        <v>1</v>
      </c>
      <c r="I665" s="4" t="s">
        <v>34</v>
      </c>
      <c r="J665" s="4" t="s">
        <v>35</v>
      </c>
      <c r="K665" s="4" t="s">
        <v>2279</v>
      </c>
      <c r="L665" s="4" t="s">
        <v>4318</v>
      </c>
      <c r="M665" s="4" t="s">
        <v>967</v>
      </c>
      <c r="N665" s="4" t="s">
        <v>2280</v>
      </c>
      <c r="O665" s="4" t="s">
        <v>2281</v>
      </c>
      <c r="P665" s="4" t="s">
        <v>4814</v>
      </c>
      <c r="Q665" s="4" t="s">
        <v>2282</v>
      </c>
      <c r="R665" s="4" t="s">
        <v>2272</v>
      </c>
      <c r="S665" s="4" t="s">
        <v>2279</v>
      </c>
      <c r="T665" s="4">
        <v>1</v>
      </c>
      <c r="U665" s="4" t="s">
        <v>41</v>
      </c>
      <c r="V665" s="4" t="s">
        <v>78</v>
      </c>
      <c r="W665" s="4" t="s">
        <v>78</v>
      </c>
      <c r="X665" s="4">
        <v>224</v>
      </c>
      <c r="Y665" s="4">
        <v>3</v>
      </c>
      <c r="Z665" s="4">
        <v>9</v>
      </c>
      <c r="AA665" s="4">
        <v>809</v>
      </c>
    </row>
    <row r="666" spans="1:27" x14ac:dyDescent="0.2">
      <c r="A666" s="4">
        <v>821</v>
      </c>
      <c r="B666" s="4" t="s">
        <v>3330</v>
      </c>
      <c r="C666" s="4">
        <v>0</v>
      </c>
      <c r="D666" s="4" t="s">
        <v>4051</v>
      </c>
      <c r="E666" s="4" t="s">
        <v>2313</v>
      </c>
      <c r="F666" s="4" t="s">
        <v>32</v>
      </c>
      <c r="G666" s="4" t="s">
        <v>33</v>
      </c>
      <c r="H666" s="4">
        <v>1</v>
      </c>
      <c r="I666" s="4" t="s">
        <v>34</v>
      </c>
      <c r="J666" s="4" t="s">
        <v>35</v>
      </c>
      <c r="K666" s="4" t="s">
        <v>2314</v>
      </c>
      <c r="L666" s="4" t="s">
        <v>4318</v>
      </c>
      <c r="M666" s="4" t="s">
        <v>967</v>
      </c>
      <c r="N666" s="4" t="s">
        <v>2280</v>
      </c>
      <c r="O666" s="4" t="s">
        <v>2281</v>
      </c>
      <c r="P666" s="4" t="s">
        <v>4814</v>
      </c>
      <c r="Q666" s="4" t="s">
        <v>2282</v>
      </c>
      <c r="R666" s="4" t="s">
        <v>2272</v>
      </c>
      <c r="S666" s="4" t="s">
        <v>2281</v>
      </c>
      <c r="T666" s="4">
        <v>1</v>
      </c>
      <c r="U666" s="4" t="s">
        <v>41</v>
      </c>
      <c r="V666" s="4" t="s">
        <v>78</v>
      </c>
      <c r="W666" s="4" t="s">
        <v>78</v>
      </c>
      <c r="X666" s="4">
        <v>291</v>
      </c>
      <c r="Y666" s="4">
        <v>3</v>
      </c>
      <c r="Z666" s="4">
        <v>13</v>
      </c>
      <c r="AA666" s="4">
        <v>821</v>
      </c>
    </row>
    <row r="667" spans="1:27" x14ac:dyDescent="0.2">
      <c r="A667" s="4">
        <v>819</v>
      </c>
      <c r="B667" s="4" t="s">
        <v>3328</v>
      </c>
      <c r="C667" s="4">
        <v>0</v>
      </c>
      <c r="D667" s="4" t="s">
        <v>4052</v>
      </c>
      <c r="E667" s="4" t="s">
        <v>2307</v>
      </c>
      <c r="F667" s="4" t="s">
        <v>32</v>
      </c>
      <c r="G667" s="4" t="s">
        <v>33</v>
      </c>
      <c r="H667" s="4">
        <v>1</v>
      </c>
      <c r="I667" s="4" t="s">
        <v>34</v>
      </c>
      <c r="J667" s="4" t="s">
        <v>35</v>
      </c>
      <c r="K667" s="4" t="s">
        <v>2308</v>
      </c>
      <c r="L667" s="4" t="s">
        <v>4672</v>
      </c>
      <c r="M667" s="4" t="s">
        <v>967</v>
      </c>
      <c r="N667" s="4" t="s">
        <v>2280</v>
      </c>
      <c r="O667" s="4" t="s">
        <v>2309</v>
      </c>
      <c r="P667" s="4" t="s">
        <v>4814</v>
      </c>
      <c r="Q667" s="4" t="s">
        <v>2282</v>
      </c>
      <c r="R667" s="4" t="s">
        <v>2272</v>
      </c>
      <c r="S667" s="4" t="s">
        <v>2309</v>
      </c>
      <c r="T667" s="4">
        <v>1</v>
      </c>
      <c r="U667" s="4" t="s">
        <v>41</v>
      </c>
      <c r="V667" s="4">
        <v>1</v>
      </c>
      <c r="W667" s="4">
        <v>2017</v>
      </c>
      <c r="X667" s="4">
        <v>157</v>
      </c>
      <c r="Y667" s="4">
        <v>3</v>
      </c>
      <c r="Z667" s="4">
        <v>8</v>
      </c>
      <c r="AA667" s="4">
        <v>819</v>
      </c>
    </row>
    <row r="668" spans="1:27" x14ac:dyDescent="0.2">
      <c r="A668" s="4">
        <v>829</v>
      </c>
      <c r="B668" s="4" t="s">
        <v>3338</v>
      </c>
      <c r="C668" s="4">
        <v>0</v>
      </c>
      <c r="D668" s="4" t="s">
        <v>4053</v>
      </c>
      <c r="E668" s="4" t="s">
        <v>2336</v>
      </c>
      <c r="F668" s="4" t="s">
        <v>32</v>
      </c>
      <c r="G668" s="4" t="s">
        <v>33</v>
      </c>
      <c r="H668" s="4">
        <v>1</v>
      </c>
      <c r="I668" s="4" t="s">
        <v>34</v>
      </c>
      <c r="J668" s="4" t="s">
        <v>35</v>
      </c>
      <c r="K668" s="4" t="s">
        <v>2337</v>
      </c>
      <c r="L668" s="4" t="s">
        <v>4505</v>
      </c>
      <c r="M668" s="4" t="s">
        <v>967</v>
      </c>
      <c r="N668" s="4" t="s">
        <v>2328</v>
      </c>
      <c r="O668" s="4" t="s">
        <v>2338</v>
      </c>
      <c r="P668" s="4" t="s">
        <v>4817</v>
      </c>
      <c r="Q668" s="4" t="s">
        <v>2329</v>
      </c>
      <c r="R668" s="4" t="s">
        <v>2272</v>
      </c>
      <c r="S668" s="4" t="s">
        <v>275</v>
      </c>
      <c r="T668" s="4">
        <v>1</v>
      </c>
      <c r="U668" s="4" t="s">
        <v>41</v>
      </c>
      <c r="V668" s="4" t="s">
        <v>78</v>
      </c>
      <c r="W668" s="4" t="s">
        <v>78</v>
      </c>
      <c r="X668" s="4">
        <v>82</v>
      </c>
      <c r="Y668" s="4">
        <v>1</v>
      </c>
      <c r="Z668" s="4">
        <v>5</v>
      </c>
      <c r="AA668" s="4">
        <v>829</v>
      </c>
    </row>
    <row r="669" spans="1:27" x14ac:dyDescent="0.2">
      <c r="A669" s="4">
        <v>314</v>
      </c>
      <c r="B669" s="4" t="s">
        <v>2823</v>
      </c>
      <c r="C669" s="4">
        <v>0</v>
      </c>
      <c r="D669" s="4" t="s">
        <v>4054</v>
      </c>
      <c r="E669" s="4" t="s">
        <v>669</v>
      </c>
      <c r="F669" s="4" t="s">
        <v>32</v>
      </c>
      <c r="G669" s="4" t="s">
        <v>33</v>
      </c>
      <c r="H669" s="4">
        <v>1</v>
      </c>
      <c r="I669" s="4" t="s">
        <v>34</v>
      </c>
      <c r="J669" s="4" t="s">
        <v>35</v>
      </c>
      <c r="K669" s="4" t="s">
        <v>1023</v>
      </c>
      <c r="L669" s="4" t="s">
        <v>4673</v>
      </c>
      <c r="M669" s="4" t="s">
        <v>902</v>
      </c>
      <c r="N669" s="4" t="s">
        <v>1018</v>
      </c>
      <c r="O669" s="4" t="s">
        <v>1024</v>
      </c>
      <c r="P669" s="4" t="s">
        <v>4846</v>
      </c>
      <c r="Q669" s="4" t="s">
        <v>998</v>
      </c>
      <c r="R669" s="4" t="s">
        <v>906</v>
      </c>
      <c r="S669" s="4" t="s">
        <v>1025</v>
      </c>
      <c r="T669" s="4">
        <v>2</v>
      </c>
      <c r="U669" s="4" t="s">
        <v>77</v>
      </c>
      <c r="V669" s="4" t="s">
        <v>78</v>
      </c>
      <c r="W669" s="4" t="s">
        <v>78</v>
      </c>
      <c r="X669" s="4">
        <v>96</v>
      </c>
      <c r="Y669" s="4">
        <v>2</v>
      </c>
      <c r="Z669" s="4">
        <v>5</v>
      </c>
      <c r="AA669" s="4">
        <v>314</v>
      </c>
    </row>
    <row r="670" spans="1:27" x14ac:dyDescent="0.2">
      <c r="A670" s="4">
        <v>311</v>
      </c>
      <c r="B670" s="4" t="s">
        <v>2820</v>
      </c>
      <c r="C670" s="4">
        <v>0</v>
      </c>
      <c r="D670" s="4" t="s">
        <v>4055</v>
      </c>
      <c r="E670" s="4" t="s">
        <v>907</v>
      </c>
      <c r="F670" s="4" t="s">
        <v>32</v>
      </c>
      <c r="G670" s="4" t="s">
        <v>33</v>
      </c>
      <c r="H670" s="4">
        <v>1</v>
      </c>
      <c r="I670" s="4" t="s">
        <v>34</v>
      </c>
      <c r="J670" s="4" t="s">
        <v>35</v>
      </c>
      <c r="K670" s="4" t="s">
        <v>1014</v>
      </c>
      <c r="L670" s="4" t="s">
        <v>4612</v>
      </c>
      <c r="M670" s="4" t="s">
        <v>902</v>
      </c>
      <c r="N670" s="4" t="s">
        <v>903</v>
      </c>
      <c r="O670" s="4" t="s">
        <v>1009</v>
      </c>
      <c r="P670" s="4" t="s">
        <v>4908</v>
      </c>
      <c r="Q670" s="4" t="s">
        <v>1010</v>
      </c>
      <c r="R670" s="4" t="s">
        <v>906</v>
      </c>
      <c r="S670" s="4" t="s">
        <v>1015</v>
      </c>
      <c r="T670" s="4">
        <v>1</v>
      </c>
      <c r="U670" s="4" t="s">
        <v>41</v>
      </c>
      <c r="V670" s="4" t="s">
        <v>78</v>
      </c>
      <c r="W670" s="4" t="s">
        <v>78</v>
      </c>
      <c r="X670" s="4">
        <v>106</v>
      </c>
      <c r="Y670" s="4">
        <v>1</v>
      </c>
      <c r="Z670" s="4">
        <v>5</v>
      </c>
      <c r="AA670" s="4">
        <v>311</v>
      </c>
    </row>
    <row r="671" spans="1:27" x14ac:dyDescent="0.2">
      <c r="A671" s="4">
        <v>14</v>
      </c>
      <c r="B671" s="4" t="s">
        <v>2523</v>
      </c>
      <c r="C671" s="4">
        <v>0</v>
      </c>
      <c r="D671" s="4" t="s">
        <v>4056</v>
      </c>
      <c r="E671" s="4" t="s">
        <v>83</v>
      </c>
      <c r="F671" s="4" t="s">
        <v>32</v>
      </c>
      <c r="G671" s="4" t="s">
        <v>33</v>
      </c>
      <c r="H671" s="4">
        <v>1</v>
      </c>
      <c r="I671" s="4" t="s">
        <v>47</v>
      </c>
      <c r="J671" s="4" t="s">
        <v>48</v>
      </c>
      <c r="K671" s="4" t="s">
        <v>84</v>
      </c>
      <c r="L671" s="4" t="s">
        <v>4316</v>
      </c>
      <c r="M671" s="4" t="s">
        <v>37</v>
      </c>
      <c r="N671" s="4" t="s">
        <v>44</v>
      </c>
      <c r="O671" s="4" t="s">
        <v>85</v>
      </c>
      <c r="P671" s="4" t="s">
        <v>4812</v>
      </c>
      <c r="Q671" s="4" t="s">
        <v>86</v>
      </c>
      <c r="R671" s="4" t="s">
        <v>40</v>
      </c>
      <c r="S671" s="4" t="s">
        <v>87</v>
      </c>
      <c r="T671" s="4">
        <v>2</v>
      </c>
      <c r="U671" s="4" t="s">
        <v>77</v>
      </c>
      <c r="V671" s="4"/>
      <c r="W671" s="4"/>
      <c r="X671" s="4">
        <v>305</v>
      </c>
      <c r="Y671" s="4"/>
      <c r="Z671" s="4">
        <v>10</v>
      </c>
      <c r="AA671" s="4">
        <v>14</v>
      </c>
    </row>
    <row r="672" spans="1:27" x14ac:dyDescent="0.2">
      <c r="A672" s="4">
        <v>246</v>
      </c>
      <c r="B672" s="4" t="s">
        <v>2755</v>
      </c>
      <c r="C672" s="4">
        <v>0</v>
      </c>
      <c r="D672" s="4" t="s">
        <v>4057</v>
      </c>
      <c r="E672" s="4" t="s">
        <v>138</v>
      </c>
      <c r="F672" s="4" t="s">
        <v>32</v>
      </c>
      <c r="G672" s="4" t="s">
        <v>33</v>
      </c>
      <c r="H672" s="4">
        <v>1</v>
      </c>
      <c r="I672" s="4" t="s">
        <v>34</v>
      </c>
      <c r="J672" s="4" t="s">
        <v>35</v>
      </c>
      <c r="K672" s="4" t="s">
        <v>826</v>
      </c>
      <c r="L672" s="4" t="s">
        <v>4674</v>
      </c>
      <c r="M672" s="4" t="s">
        <v>757</v>
      </c>
      <c r="N672" s="4" t="s">
        <v>820</v>
      </c>
      <c r="O672" s="4" t="s">
        <v>138</v>
      </c>
      <c r="P672" s="4" t="s">
        <v>4822</v>
      </c>
      <c r="Q672" s="4" t="s">
        <v>822</v>
      </c>
      <c r="R672" s="4" t="s">
        <v>760</v>
      </c>
      <c r="S672" s="4" t="s">
        <v>138</v>
      </c>
      <c r="T672" s="4">
        <v>1</v>
      </c>
      <c r="U672" s="4" t="s">
        <v>41</v>
      </c>
      <c r="V672" s="4" t="s">
        <v>78</v>
      </c>
      <c r="W672" s="4" t="s">
        <v>78</v>
      </c>
      <c r="X672" s="4">
        <v>71</v>
      </c>
      <c r="Y672" s="4">
        <v>3</v>
      </c>
      <c r="Z672" s="4">
        <v>5</v>
      </c>
      <c r="AA672" s="4">
        <v>246</v>
      </c>
    </row>
    <row r="673" spans="1:27" x14ac:dyDescent="0.2">
      <c r="A673" s="4">
        <v>228</v>
      </c>
      <c r="B673" s="4" t="s">
        <v>2737</v>
      </c>
      <c r="C673" s="4">
        <v>0</v>
      </c>
      <c r="D673" s="4" t="s">
        <v>4058</v>
      </c>
      <c r="E673" s="4" t="s">
        <v>775</v>
      </c>
      <c r="F673" s="4" t="s">
        <v>32</v>
      </c>
      <c r="G673" s="4" t="s">
        <v>33</v>
      </c>
      <c r="H673" s="4">
        <v>1</v>
      </c>
      <c r="I673" s="4" t="s">
        <v>34</v>
      </c>
      <c r="J673" s="4" t="s">
        <v>35</v>
      </c>
      <c r="K673" s="4" t="s">
        <v>776</v>
      </c>
      <c r="L673" s="4" t="s">
        <v>4675</v>
      </c>
      <c r="M673" s="4" t="s">
        <v>757</v>
      </c>
      <c r="N673" s="4" t="s">
        <v>767</v>
      </c>
      <c r="O673" s="4" t="s">
        <v>777</v>
      </c>
      <c r="P673" s="4" t="s">
        <v>4886</v>
      </c>
      <c r="Q673" s="4" t="s">
        <v>769</v>
      </c>
      <c r="R673" s="4" t="s">
        <v>760</v>
      </c>
      <c r="S673" s="4" t="s">
        <v>777</v>
      </c>
      <c r="T673" s="4">
        <v>1</v>
      </c>
      <c r="U673" s="4" t="s">
        <v>41</v>
      </c>
      <c r="V673" s="4" t="s">
        <v>78</v>
      </c>
      <c r="W673" s="4" t="s">
        <v>78</v>
      </c>
      <c r="X673" s="4">
        <v>39</v>
      </c>
      <c r="Y673" s="4">
        <v>2</v>
      </c>
      <c r="Z673" s="4">
        <v>5</v>
      </c>
      <c r="AA673" s="4">
        <v>228</v>
      </c>
    </row>
    <row r="674" spans="1:27" x14ac:dyDescent="0.2">
      <c r="A674" s="4">
        <v>231</v>
      </c>
      <c r="B674" s="4" t="s">
        <v>2740</v>
      </c>
      <c r="C674" s="4">
        <v>0</v>
      </c>
      <c r="D674" s="4" t="s">
        <v>4059</v>
      </c>
      <c r="E674" s="4" t="s">
        <v>785</v>
      </c>
      <c r="F674" s="4" t="s">
        <v>32</v>
      </c>
      <c r="G674" s="4" t="s">
        <v>33</v>
      </c>
      <c r="H674" s="4">
        <v>1</v>
      </c>
      <c r="I674" s="4" t="s">
        <v>34</v>
      </c>
      <c r="J674" s="4" t="s">
        <v>35</v>
      </c>
      <c r="K674" s="4" t="s">
        <v>786</v>
      </c>
      <c r="L674" s="4" t="s">
        <v>4676</v>
      </c>
      <c r="M674" s="4" t="s">
        <v>757</v>
      </c>
      <c r="N674" s="4" t="s">
        <v>757</v>
      </c>
      <c r="O674" s="4" t="s">
        <v>758</v>
      </c>
      <c r="P674" s="4" t="s">
        <v>4858</v>
      </c>
      <c r="Q674" s="4" t="s">
        <v>759</v>
      </c>
      <c r="R674" s="4" t="s">
        <v>760</v>
      </c>
      <c r="S674" s="4" t="s">
        <v>787</v>
      </c>
      <c r="T674" s="4">
        <v>1</v>
      </c>
      <c r="U674" s="4" t="s">
        <v>41</v>
      </c>
      <c r="V674" s="4">
        <v>1</v>
      </c>
      <c r="W674" s="4">
        <v>2016</v>
      </c>
      <c r="X674" s="4">
        <v>233</v>
      </c>
      <c r="Y674" s="4">
        <v>4</v>
      </c>
      <c r="Z674" s="4">
        <v>10</v>
      </c>
      <c r="AA674" s="4">
        <v>231</v>
      </c>
    </row>
    <row r="675" spans="1:27" x14ac:dyDescent="0.2">
      <c r="A675" s="4">
        <v>242</v>
      </c>
      <c r="B675" s="4" t="s">
        <v>2751</v>
      </c>
      <c r="C675" s="4">
        <v>0</v>
      </c>
      <c r="D675" s="4" t="s">
        <v>4060</v>
      </c>
      <c r="E675" s="4" t="s">
        <v>813</v>
      </c>
      <c r="F675" s="4" t="s">
        <v>32</v>
      </c>
      <c r="G675" s="4" t="s">
        <v>33</v>
      </c>
      <c r="H675" s="4">
        <v>1</v>
      </c>
      <c r="I675" s="4" t="s">
        <v>34</v>
      </c>
      <c r="J675" s="4" t="s">
        <v>35</v>
      </c>
      <c r="K675" s="4" t="s">
        <v>814</v>
      </c>
      <c r="L675" s="4" t="s">
        <v>4677</v>
      </c>
      <c r="M675" s="4" t="s">
        <v>757</v>
      </c>
      <c r="N675" s="4" t="s">
        <v>803</v>
      </c>
      <c r="O675" s="4" t="s">
        <v>815</v>
      </c>
      <c r="P675" s="4" t="s">
        <v>4885</v>
      </c>
      <c r="Q675" s="4" t="s">
        <v>805</v>
      </c>
      <c r="R675" s="4" t="s">
        <v>760</v>
      </c>
      <c r="S675" s="4" t="s">
        <v>816</v>
      </c>
      <c r="T675" s="4">
        <v>1</v>
      </c>
      <c r="U675" s="4" t="s">
        <v>41</v>
      </c>
      <c r="V675" s="4">
        <v>1</v>
      </c>
      <c r="W675" s="4">
        <v>2016</v>
      </c>
      <c r="X675" s="4">
        <v>158</v>
      </c>
      <c r="Y675" s="4">
        <v>2</v>
      </c>
      <c r="Z675" s="4">
        <v>9</v>
      </c>
      <c r="AA675" s="4">
        <v>242</v>
      </c>
    </row>
    <row r="676" spans="1:27" x14ac:dyDescent="0.2">
      <c r="A676" s="4">
        <v>152</v>
      </c>
      <c r="B676" s="4" t="s">
        <v>2661</v>
      </c>
      <c r="C676" s="4">
        <v>0</v>
      </c>
      <c r="D676" s="4" t="s">
        <v>4061</v>
      </c>
      <c r="E676" s="4" t="s">
        <v>553</v>
      </c>
      <c r="F676" s="4" t="s">
        <v>32</v>
      </c>
      <c r="G676" s="4" t="s">
        <v>33</v>
      </c>
      <c r="H676" s="4">
        <v>1</v>
      </c>
      <c r="I676" s="4" t="s">
        <v>34</v>
      </c>
      <c r="J676" s="4" t="s">
        <v>35</v>
      </c>
      <c r="K676" s="4" t="s">
        <v>554</v>
      </c>
      <c r="L676" s="4" t="s">
        <v>4422</v>
      </c>
      <c r="M676" s="4" t="s">
        <v>515</v>
      </c>
      <c r="N676" s="4" t="s">
        <v>555</v>
      </c>
      <c r="O676" s="4" t="s">
        <v>555</v>
      </c>
      <c r="P676" s="4" t="s">
        <v>4864</v>
      </c>
      <c r="Q676" s="4" t="s">
        <v>556</v>
      </c>
      <c r="R676" s="4" t="s">
        <v>518</v>
      </c>
      <c r="S676" s="4" t="s">
        <v>554</v>
      </c>
      <c r="T676" s="4">
        <v>2</v>
      </c>
      <c r="U676" s="4" t="s">
        <v>77</v>
      </c>
      <c r="V676" s="4">
        <v>1</v>
      </c>
      <c r="W676" s="4">
        <v>2015</v>
      </c>
      <c r="X676" s="4">
        <v>138</v>
      </c>
      <c r="Y676" s="4">
        <v>5</v>
      </c>
      <c r="Z676" s="4">
        <v>8</v>
      </c>
      <c r="AA676" s="4">
        <v>152</v>
      </c>
    </row>
    <row r="677" spans="1:27" x14ac:dyDescent="0.2">
      <c r="A677" s="4">
        <v>155</v>
      </c>
      <c r="B677" s="4" t="s">
        <v>2664</v>
      </c>
      <c r="C677" s="4">
        <v>0</v>
      </c>
      <c r="D677" s="4" t="s">
        <v>4062</v>
      </c>
      <c r="E677" s="4" t="s">
        <v>560</v>
      </c>
      <c r="F677" s="4" t="s">
        <v>32</v>
      </c>
      <c r="G677" s="4" t="s">
        <v>33</v>
      </c>
      <c r="H677" s="4">
        <v>1</v>
      </c>
      <c r="I677" s="4" t="s">
        <v>34</v>
      </c>
      <c r="J677" s="4" t="s">
        <v>35</v>
      </c>
      <c r="K677" s="4" t="s">
        <v>561</v>
      </c>
      <c r="L677" s="4" t="s">
        <v>4678</v>
      </c>
      <c r="M677" s="4" t="s">
        <v>515</v>
      </c>
      <c r="N677" s="4" t="s">
        <v>555</v>
      </c>
      <c r="O677" s="4" t="s">
        <v>562</v>
      </c>
      <c r="P677" s="4" t="s">
        <v>4864</v>
      </c>
      <c r="Q677" s="4" t="s">
        <v>556</v>
      </c>
      <c r="R677" s="4" t="s">
        <v>518</v>
      </c>
      <c r="S677" s="4" t="s">
        <v>563</v>
      </c>
      <c r="T677" s="4">
        <v>1</v>
      </c>
      <c r="U677" s="4" t="s">
        <v>41</v>
      </c>
      <c r="V677" s="4" t="s">
        <v>78</v>
      </c>
      <c r="W677" s="4" t="s">
        <v>78</v>
      </c>
      <c r="X677" s="4">
        <v>52</v>
      </c>
      <c r="Y677" s="4">
        <v>1</v>
      </c>
      <c r="Z677" s="4">
        <v>5</v>
      </c>
      <c r="AA677" s="4">
        <v>155</v>
      </c>
    </row>
    <row r="678" spans="1:27" x14ac:dyDescent="0.2">
      <c r="A678" s="4">
        <v>154</v>
      </c>
      <c r="B678" s="4" t="s">
        <v>2663</v>
      </c>
      <c r="C678" s="4">
        <v>0</v>
      </c>
      <c r="D678" s="4" t="s">
        <v>4063</v>
      </c>
      <c r="E678" s="4" t="s">
        <v>559</v>
      </c>
      <c r="F678" s="4" t="s">
        <v>32</v>
      </c>
      <c r="G678" s="4" t="s">
        <v>33</v>
      </c>
      <c r="H678" s="4">
        <v>1</v>
      </c>
      <c r="I678" s="4" t="s">
        <v>34</v>
      </c>
      <c r="J678" s="4" t="s">
        <v>35</v>
      </c>
      <c r="K678" s="4" t="s">
        <v>559</v>
      </c>
      <c r="L678" s="4" t="s">
        <v>4422</v>
      </c>
      <c r="M678" s="4" t="s">
        <v>515</v>
      </c>
      <c r="N678" s="4" t="s">
        <v>555</v>
      </c>
      <c r="O678" s="4" t="s">
        <v>555</v>
      </c>
      <c r="P678" s="4" t="s">
        <v>4864</v>
      </c>
      <c r="Q678" s="4" t="s">
        <v>556</v>
      </c>
      <c r="R678" s="4" t="s">
        <v>518</v>
      </c>
      <c r="S678" s="4" t="s">
        <v>559</v>
      </c>
      <c r="T678" s="4">
        <v>2</v>
      </c>
      <c r="U678" s="4" t="s">
        <v>77</v>
      </c>
      <c r="V678" s="4" t="s">
        <v>78</v>
      </c>
      <c r="W678" s="4" t="s">
        <v>78</v>
      </c>
      <c r="X678" s="4">
        <v>35</v>
      </c>
      <c r="Y678" s="4">
        <v>3</v>
      </c>
      <c r="Z678" s="4">
        <v>5</v>
      </c>
      <c r="AA678" s="4">
        <v>154</v>
      </c>
    </row>
    <row r="679" spans="1:27" x14ac:dyDescent="0.2">
      <c r="A679" s="4">
        <v>11</v>
      </c>
      <c r="B679" s="4" t="s">
        <v>2520</v>
      </c>
      <c r="C679" s="4">
        <v>0</v>
      </c>
      <c r="D679" s="4" t="s">
        <v>4064</v>
      </c>
      <c r="E679" s="4" t="s">
        <v>72</v>
      </c>
      <c r="F679" s="4" t="s">
        <v>32</v>
      </c>
      <c r="G679" s="4" t="s">
        <v>33</v>
      </c>
      <c r="H679" s="4">
        <v>1</v>
      </c>
      <c r="I679" s="4" t="s">
        <v>34</v>
      </c>
      <c r="J679" s="4" t="s">
        <v>35</v>
      </c>
      <c r="K679" s="4" t="s">
        <v>73</v>
      </c>
      <c r="L679" s="4" t="s">
        <v>4313</v>
      </c>
      <c r="M679" s="4" t="s">
        <v>37</v>
      </c>
      <c r="N679" s="4" t="s">
        <v>74</v>
      </c>
      <c r="O679" s="4" t="s">
        <v>75</v>
      </c>
      <c r="P679" s="4" t="s">
        <v>4810</v>
      </c>
      <c r="Q679" s="4" t="s">
        <v>76</v>
      </c>
      <c r="R679" s="4" t="s">
        <v>40</v>
      </c>
      <c r="S679" s="4" t="s">
        <v>73</v>
      </c>
      <c r="T679" s="4">
        <v>2</v>
      </c>
      <c r="U679" s="4" t="s">
        <v>77</v>
      </c>
      <c r="V679" s="4" t="s">
        <v>78</v>
      </c>
      <c r="W679" s="4" t="s">
        <v>78</v>
      </c>
      <c r="X679" s="4">
        <v>87</v>
      </c>
      <c r="Y679" s="4">
        <v>2</v>
      </c>
      <c r="Z679" s="4">
        <v>5</v>
      </c>
      <c r="AA679" s="4">
        <v>11</v>
      </c>
    </row>
    <row r="680" spans="1:27" x14ac:dyDescent="0.2">
      <c r="A680" s="4">
        <v>833</v>
      </c>
      <c r="B680" s="4" t="s">
        <v>3342</v>
      </c>
      <c r="C680" s="4">
        <v>0</v>
      </c>
      <c r="D680" s="4" t="s">
        <v>4065</v>
      </c>
      <c r="E680" s="4" t="s">
        <v>2346</v>
      </c>
      <c r="F680" s="4" t="s">
        <v>32</v>
      </c>
      <c r="G680" s="4" t="s">
        <v>33</v>
      </c>
      <c r="H680" s="4">
        <v>1</v>
      </c>
      <c r="I680" s="4" t="s">
        <v>34</v>
      </c>
      <c r="J680" s="4" t="s">
        <v>35</v>
      </c>
      <c r="K680" s="4" t="s">
        <v>2347</v>
      </c>
      <c r="L680" s="4" t="s">
        <v>4679</v>
      </c>
      <c r="M680" s="4" t="s">
        <v>967</v>
      </c>
      <c r="N680" s="4" t="s">
        <v>2348</v>
      </c>
      <c r="O680" s="4" t="s">
        <v>2348</v>
      </c>
      <c r="P680" s="4" t="s">
        <v>4819</v>
      </c>
      <c r="Q680" s="4" t="s">
        <v>2349</v>
      </c>
      <c r="R680" s="4" t="s">
        <v>2272</v>
      </c>
      <c r="S680" s="4" t="s">
        <v>2348</v>
      </c>
      <c r="T680" s="4">
        <v>1</v>
      </c>
      <c r="U680" s="4" t="s">
        <v>41</v>
      </c>
      <c r="V680" s="4" t="s">
        <v>78</v>
      </c>
      <c r="W680" s="4" t="s">
        <v>78</v>
      </c>
      <c r="X680" s="4">
        <v>652</v>
      </c>
      <c r="Y680" s="4">
        <v>5</v>
      </c>
      <c r="Z680" s="4">
        <v>23</v>
      </c>
      <c r="AA680" s="4">
        <v>833</v>
      </c>
    </row>
    <row r="681" spans="1:27" x14ac:dyDescent="0.2">
      <c r="A681" s="4">
        <v>840</v>
      </c>
      <c r="B681" s="4" t="s">
        <v>3349</v>
      </c>
      <c r="C681" s="4">
        <v>0</v>
      </c>
      <c r="D681" s="4" t="s">
        <v>4066</v>
      </c>
      <c r="E681" s="4" t="s">
        <v>2371</v>
      </c>
      <c r="F681" s="4" t="s">
        <v>32</v>
      </c>
      <c r="G681" s="4" t="s">
        <v>33</v>
      </c>
      <c r="H681" s="4">
        <v>1</v>
      </c>
      <c r="I681" s="4" t="s">
        <v>34</v>
      </c>
      <c r="J681" s="4" t="s">
        <v>35</v>
      </c>
      <c r="K681" s="4" t="s">
        <v>2372</v>
      </c>
      <c r="L681" s="4" t="s">
        <v>4680</v>
      </c>
      <c r="M681" s="4" t="s">
        <v>967</v>
      </c>
      <c r="N681" s="4" t="s">
        <v>967</v>
      </c>
      <c r="O681" s="4" t="s">
        <v>2373</v>
      </c>
      <c r="P681" s="4" t="s">
        <v>4878</v>
      </c>
      <c r="Q681" s="4" t="s">
        <v>2362</v>
      </c>
      <c r="R681" s="4" t="s">
        <v>2272</v>
      </c>
      <c r="S681" s="4" t="s">
        <v>2374</v>
      </c>
      <c r="T681" s="4">
        <v>1</v>
      </c>
      <c r="U681" s="4" t="s">
        <v>41</v>
      </c>
      <c r="V681" s="4" t="s">
        <v>78</v>
      </c>
      <c r="W681" s="4" t="s">
        <v>78</v>
      </c>
      <c r="X681" s="4">
        <v>121</v>
      </c>
      <c r="Y681" s="4">
        <v>1</v>
      </c>
      <c r="Z681" s="4">
        <v>5</v>
      </c>
      <c r="AA681" s="4">
        <v>840</v>
      </c>
    </row>
    <row r="682" spans="1:27" x14ac:dyDescent="0.2">
      <c r="A682" s="4">
        <v>811</v>
      </c>
      <c r="B682" s="4" t="s">
        <v>3320</v>
      </c>
      <c r="C682" s="4">
        <v>0</v>
      </c>
      <c r="D682" s="4" t="s">
        <v>4067</v>
      </c>
      <c r="E682" s="4" t="s">
        <v>2285</v>
      </c>
      <c r="F682" s="4" t="s">
        <v>32</v>
      </c>
      <c r="G682" s="4" t="s">
        <v>33</v>
      </c>
      <c r="H682" s="4">
        <v>1</v>
      </c>
      <c r="I682" s="4" t="s">
        <v>34</v>
      </c>
      <c r="J682" s="4" t="s">
        <v>35</v>
      </c>
      <c r="K682" s="4" t="s">
        <v>2286</v>
      </c>
      <c r="L682" s="4" t="s">
        <v>4486</v>
      </c>
      <c r="M682" s="4" t="s">
        <v>967</v>
      </c>
      <c r="N682" s="4" t="s">
        <v>2280</v>
      </c>
      <c r="O682" s="4" t="s">
        <v>2287</v>
      </c>
      <c r="P682" s="4" t="s">
        <v>4814</v>
      </c>
      <c r="Q682" s="4" t="s">
        <v>2282</v>
      </c>
      <c r="R682" s="4" t="s">
        <v>2272</v>
      </c>
      <c r="S682" s="4" t="s">
        <v>2286</v>
      </c>
      <c r="T682" s="4">
        <v>1</v>
      </c>
      <c r="U682" s="4" t="s">
        <v>41</v>
      </c>
      <c r="V682" s="4">
        <v>1</v>
      </c>
      <c r="W682" s="4">
        <v>2017</v>
      </c>
      <c r="X682" s="4">
        <v>133</v>
      </c>
      <c r="Y682" s="4">
        <v>4</v>
      </c>
      <c r="Z682" s="4">
        <v>8</v>
      </c>
      <c r="AA682" s="4">
        <v>811</v>
      </c>
    </row>
    <row r="683" spans="1:27" x14ac:dyDescent="0.2">
      <c r="A683" s="4">
        <v>852</v>
      </c>
      <c r="B683" s="4" t="s">
        <v>3361</v>
      </c>
      <c r="C683" s="4">
        <v>0</v>
      </c>
      <c r="D683" s="4" t="s">
        <v>4068</v>
      </c>
      <c r="E683" s="4" t="s">
        <v>2409</v>
      </c>
      <c r="F683" s="4" t="s">
        <v>32</v>
      </c>
      <c r="G683" s="4" t="s">
        <v>33</v>
      </c>
      <c r="H683" s="4">
        <v>1</v>
      </c>
      <c r="I683" s="4" t="s">
        <v>34</v>
      </c>
      <c r="J683" s="4" t="s">
        <v>35</v>
      </c>
      <c r="K683" s="4" t="s">
        <v>2410</v>
      </c>
      <c r="L683" s="4" t="s">
        <v>4681</v>
      </c>
      <c r="M683" s="4" t="s">
        <v>967</v>
      </c>
      <c r="N683" s="4" t="s">
        <v>2396</v>
      </c>
      <c r="O683" s="4" t="s">
        <v>967</v>
      </c>
      <c r="P683" s="4" t="s">
        <v>4815</v>
      </c>
      <c r="Q683" s="4" t="s">
        <v>2398</v>
      </c>
      <c r="R683" s="4" t="s">
        <v>2272</v>
      </c>
      <c r="S683" s="4" t="s">
        <v>2410</v>
      </c>
      <c r="T683" s="4">
        <v>2</v>
      </c>
      <c r="U683" s="4" t="s">
        <v>77</v>
      </c>
      <c r="V683" s="4"/>
      <c r="W683" s="4"/>
      <c r="X683" s="4">
        <v>117</v>
      </c>
      <c r="Y683" s="4"/>
      <c r="Z683" s="4">
        <v>5</v>
      </c>
      <c r="AA683" s="4">
        <v>852</v>
      </c>
    </row>
    <row r="684" spans="1:27" x14ac:dyDescent="0.2">
      <c r="A684" s="4">
        <v>850</v>
      </c>
      <c r="B684" s="4" t="s">
        <v>3359</v>
      </c>
      <c r="C684" s="4">
        <v>0</v>
      </c>
      <c r="D684" s="4" t="s">
        <v>4069</v>
      </c>
      <c r="E684" s="4" t="s">
        <v>2401</v>
      </c>
      <c r="F684" s="4" t="s">
        <v>32</v>
      </c>
      <c r="G684" s="4" t="s">
        <v>33</v>
      </c>
      <c r="H684" s="4">
        <v>1</v>
      </c>
      <c r="I684" s="4" t="s">
        <v>2402</v>
      </c>
      <c r="J684" s="4" t="s">
        <v>35</v>
      </c>
      <c r="K684" s="4" t="s">
        <v>2403</v>
      </c>
      <c r="L684" s="4" t="s">
        <v>4319</v>
      </c>
      <c r="M684" s="4" t="s">
        <v>967</v>
      </c>
      <c r="N684" s="4" t="s">
        <v>2396</v>
      </c>
      <c r="O684" s="4" t="s">
        <v>2404</v>
      </c>
      <c r="P684" s="4" t="s">
        <v>4815</v>
      </c>
      <c r="Q684" s="4" t="s">
        <v>2398</v>
      </c>
      <c r="R684" s="4" t="s">
        <v>2272</v>
      </c>
      <c r="S684" s="4" t="s">
        <v>2405</v>
      </c>
      <c r="T684" s="4">
        <v>2</v>
      </c>
      <c r="U684" s="4" t="s">
        <v>77</v>
      </c>
      <c r="V684" s="4"/>
      <c r="W684" s="4"/>
      <c r="X684" s="4">
        <v>126</v>
      </c>
      <c r="Y684" s="4"/>
      <c r="Z684" s="4">
        <v>5</v>
      </c>
      <c r="AA684" s="4">
        <v>850</v>
      </c>
    </row>
    <row r="685" spans="1:27" x14ac:dyDescent="0.2">
      <c r="A685" s="4">
        <v>610</v>
      </c>
      <c r="B685" s="4" t="s">
        <v>3119</v>
      </c>
      <c r="C685" s="4">
        <v>0</v>
      </c>
      <c r="D685" s="4" t="s">
        <v>4070</v>
      </c>
      <c r="E685" s="4" t="s">
        <v>1787</v>
      </c>
      <c r="F685" s="4" t="s">
        <v>32</v>
      </c>
      <c r="G685" s="4" t="s">
        <v>33</v>
      </c>
      <c r="H685" s="4">
        <v>1</v>
      </c>
      <c r="I685" s="4" t="s">
        <v>34</v>
      </c>
      <c r="J685" s="4" t="s">
        <v>35</v>
      </c>
      <c r="K685" s="4" t="s">
        <v>1788</v>
      </c>
      <c r="L685" s="4" t="s">
        <v>4682</v>
      </c>
      <c r="M685" s="4" t="s">
        <v>1780</v>
      </c>
      <c r="N685" s="4" t="s">
        <v>1789</v>
      </c>
      <c r="O685" s="4" t="s">
        <v>1789</v>
      </c>
      <c r="P685" s="4" t="s">
        <v>4832</v>
      </c>
      <c r="Q685" s="4" t="s">
        <v>1790</v>
      </c>
      <c r="R685" s="4" t="s">
        <v>1783</v>
      </c>
      <c r="S685" s="4" t="s">
        <v>1789</v>
      </c>
      <c r="T685" s="4">
        <v>1</v>
      </c>
      <c r="U685" s="4" t="s">
        <v>41</v>
      </c>
      <c r="V685" s="4">
        <v>1</v>
      </c>
      <c r="W685" s="4">
        <v>2016</v>
      </c>
      <c r="X685" s="4">
        <v>746</v>
      </c>
      <c r="Y685" s="4">
        <v>15</v>
      </c>
      <c r="Z685" s="4">
        <v>26</v>
      </c>
      <c r="AA685" s="4">
        <v>610</v>
      </c>
    </row>
    <row r="686" spans="1:27" x14ac:dyDescent="0.2">
      <c r="A686" s="4">
        <v>859</v>
      </c>
      <c r="B686" s="4" t="s">
        <v>3368</v>
      </c>
      <c r="C686" s="4">
        <v>0</v>
      </c>
      <c r="D686" s="4" t="s">
        <v>4071</v>
      </c>
      <c r="E686" s="4" t="s">
        <v>2428</v>
      </c>
      <c r="F686" s="4" t="s">
        <v>32</v>
      </c>
      <c r="G686" s="4" t="s">
        <v>33</v>
      </c>
      <c r="H686" s="4">
        <v>1</v>
      </c>
      <c r="I686" s="4" t="s">
        <v>34</v>
      </c>
      <c r="J686" s="4" t="s">
        <v>35</v>
      </c>
      <c r="K686" s="4" t="s">
        <v>2429</v>
      </c>
      <c r="L686" s="4" t="s">
        <v>4683</v>
      </c>
      <c r="M686" s="4" t="s">
        <v>2415</v>
      </c>
      <c r="N686" s="4" t="s">
        <v>2430</v>
      </c>
      <c r="O686" s="4" t="s">
        <v>2430</v>
      </c>
      <c r="P686" s="4" t="s">
        <v>4880</v>
      </c>
      <c r="Q686" s="4" t="s">
        <v>2431</v>
      </c>
      <c r="R686" s="4" t="s">
        <v>2418</v>
      </c>
      <c r="S686" s="4" t="s">
        <v>2432</v>
      </c>
      <c r="T686" s="4">
        <v>2</v>
      </c>
      <c r="U686" s="4" t="s">
        <v>77</v>
      </c>
      <c r="V686" s="4" t="s">
        <v>78</v>
      </c>
      <c r="W686" s="4" t="s">
        <v>78</v>
      </c>
      <c r="X686" s="4">
        <v>15</v>
      </c>
      <c r="Y686" s="4">
        <v>2</v>
      </c>
      <c r="Z686" s="4">
        <v>5</v>
      </c>
      <c r="AA686" s="4">
        <v>859</v>
      </c>
    </row>
    <row r="687" spans="1:27" x14ac:dyDescent="0.2">
      <c r="A687" s="4">
        <v>98</v>
      </c>
      <c r="B687" s="4" t="s">
        <v>2607</v>
      </c>
      <c r="C687" s="4">
        <v>0</v>
      </c>
      <c r="D687" s="4" t="s">
        <v>4072</v>
      </c>
      <c r="E687" s="4" t="s">
        <v>373</v>
      </c>
      <c r="F687" s="4" t="s">
        <v>32</v>
      </c>
      <c r="G687" s="4" t="s">
        <v>33</v>
      </c>
      <c r="H687" s="4">
        <v>1</v>
      </c>
      <c r="I687" s="4" t="s">
        <v>34</v>
      </c>
      <c r="J687" s="4" t="s">
        <v>35</v>
      </c>
      <c r="K687" s="4" t="s">
        <v>374</v>
      </c>
      <c r="L687" s="4" t="s">
        <v>4684</v>
      </c>
      <c r="M687" s="4" t="s">
        <v>375</v>
      </c>
      <c r="N687" s="4" t="s">
        <v>376</v>
      </c>
      <c r="O687" s="4" t="s">
        <v>377</v>
      </c>
      <c r="P687" s="4" t="s">
        <v>4859</v>
      </c>
      <c r="Q687" s="4" t="s">
        <v>378</v>
      </c>
      <c r="R687" s="4" t="s">
        <v>379</v>
      </c>
      <c r="S687" s="4" t="s">
        <v>374</v>
      </c>
      <c r="T687" s="4">
        <v>2</v>
      </c>
      <c r="U687" s="4" t="s">
        <v>77</v>
      </c>
      <c r="V687" s="4" t="s">
        <v>78</v>
      </c>
      <c r="W687" s="4" t="s">
        <v>78</v>
      </c>
      <c r="X687" s="4">
        <v>97</v>
      </c>
      <c r="Y687" s="4">
        <v>1</v>
      </c>
      <c r="Z687" s="4">
        <v>5</v>
      </c>
      <c r="AA687" s="4">
        <v>98</v>
      </c>
    </row>
    <row r="688" spans="1:27" x14ac:dyDescent="0.2">
      <c r="A688" s="4">
        <v>514</v>
      </c>
      <c r="B688" s="4" t="s">
        <v>3023</v>
      </c>
      <c r="C688" s="4">
        <v>0</v>
      </c>
      <c r="D688" s="4" t="s">
        <v>4073</v>
      </c>
      <c r="E688" s="4" t="s">
        <v>1555</v>
      </c>
      <c r="F688" s="4" t="s">
        <v>32</v>
      </c>
      <c r="G688" s="4" t="s">
        <v>33</v>
      </c>
      <c r="H688" s="4">
        <v>1</v>
      </c>
      <c r="I688" s="4" t="s">
        <v>34</v>
      </c>
      <c r="J688" s="4" t="s">
        <v>35</v>
      </c>
      <c r="K688" s="4" t="s">
        <v>1556</v>
      </c>
      <c r="L688" s="4" t="s">
        <v>4685</v>
      </c>
      <c r="M688" s="4" t="s">
        <v>1490</v>
      </c>
      <c r="N688" s="4" t="s">
        <v>1512</v>
      </c>
      <c r="O688" s="4" t="s">
        <v>1035</v>
      </c>
      <c r="P688" s="4" t="s">
        <v>4785</v>
      </c>
      <c r="Q688" s="4" t="s">
        <v>1514</v>
      </c>
      <c r="R688" s="4" t="s">
        <v>1494</v>
      </c>
      <c r="S688" s="4" t="s">
        <v>1557</v>
      </c>
      <c r="T688" s="4">
        <v>1</v>
      </c>
      <c r="U688" s="4" t="s">
        <v>41</v>
      </c>
      <c r="V688" s="4" t="s">
        <v>78</v>
      </c>
      <c r="W688" s="4" t="s">
        <v>78</v>
      </c>
      <c r="X688" s="4">
        <v>219</v>
      </c>
      <c r="Y688" s="4">
        <v>1</v>
      </c>
      <c r="Z688" s="4">
        <v>8</v>
      </c>
      <c r="AA688" s="4">
        <v>514</v>
      </c>
    </row>
    <row r="689" spans="1:27" x14ac:dyDescent="0.2">
      <c r="A689" s="4">
        <v>122</v>
      </c>
      <c r="B689" s="4" t="s">
        <v>2631</v>
      </c>
      <c r="C689" s="4">
        <v>0</v>
      </c>
      <c r="D689" s="4" t="s">
        <v>4074</v>
      </c>
      <c r="E689" s="4" t="s">
        <v>455</v>
      </c>
      <c r="F689" s="4" t="s">
        <v>32</v>
      </c>
      <c r="G689" s="4" t="s">
        <v>33</v>
      </c>
      <c r="H689" s="4">
        <v>1</v>
      </c>
      <c r="I689" s="4" t="s">
        <v>34</v>
      </c>
      <c r="J689" s="4" t="s">
        <v>35</v>
      </c>
      <c r="K689" s="4" t="s">
        <v>456</v>
      </c>
      <c r="L689" s="4" t="s">
        <v>4686</v>
      </c>
      <c r="M689" s="4" t="s">
        <v>375</v>
      </c>
      <c r="N689" s="4" t="s">
        <v>401</v>
      </c>
      <c r="O689" s="4" t="s">
        <v>457</v>
      </c>
      <c r="P689" s="4" t="s">
        <v>4891</v>
      </c>
      <c r="Q689" s="4" t="s">
        <v>403</v>
      </c>
      <c r="R689" s="4" t="s">
        <v>379</v>
      </c>
      <c r="S689" s="4" t="s">
        <v>455</v>
      </c>
      <c r="T689" s="4">
        <v>1</v>
      </c>
      <c r="U689" s="4" t="s">
        <v>41</v>
      </c>
      <c r="V689" s="4" t="s">
        <v>78</v>
      </c>
      <c r="W689" s="4" t="s">
        <v>78</v>
      </c>
      <c r="X689" s="4">
        <v>376</v>
      </c>
      <c r="Y689" s="4">
        <v>2</v>
      </c>
      <c r="Z689" s="4">
        <v>15</v>
      </c>
      <c r="AA689" s="4">
        <v>122</v>
      </c>
    </row>
    <row r="690" spans="1:27" x14ac:dyDescent="0.2">
      <c r="A690" s="4">
        <v>515</v>
      </c>
      <c r="B690" s="4" t="s">
        <v>3024</v>
      </c>
      <c r="C690" s="4">
        <v>0</v>
      </c>
      <c r="D690" s="4" t="s">
        <v>4075</v>
      </c>
      <c r="E690" s="4" t="s">
        <v>1558</v>
      </c>
      <c r="F690" s="4" t="s">
        <v>32</v>
      </c>
      <c r="G690" s="4" t="s">
        <v>33</v>
      </c>
      <c r="H690" s="4">
        <v>1</v>
      </c>
      <c r="I690" s="4" t="s">
        <v>34</v>
      </c>
      <c r="J690" s="4" t="s">
        <v>35</v>
      </c>
      <c r="K690" s="4" t="s">
        <v>1559</v>
      </c>
      <c r="L690" s="4" t="s">
        <v>4576</v>
      </c>
      <c r="M690" s="4" t="s">
        <v>1490</v>
      </c>
      <c r="N690" s="4" t="s">
        <v>1521</v>
      </c>
      <c r="O690" s="4" t="s">
        <v>1536</v>
      </c>
      <c r="P690" s="4" t="s">
        <v>4875</v>
      </c>
      <c r="Q690" s="4" t="s">
        <v>1523</v>
      </c>
      <c r="R690" s="4" t="s">
        <v>1494</v>
      </c>
      <c r="S690" s="4" t="s">
        <v>1558</v>
      </c>
      <c r="T690" s="4">
        <v>1</v>
      </c>
      <c r="U690" s="4" t="s">
        <v>41</v>
      </c>
      <c r="V690" s="4" t="s">
        <v>78</v>
      </c>
      <c r="W690" s="4" t="s">
        <v>78</v>
      </c>
      <c r="X690" s="4">
        <v>106</v>
      </c>
      <c r="Y690" s="4">
        <v>1</v>
      </c>
      <c r="Z690" s="4">
        <v>5</v>
      </c>
      <c r="AA690" s="4">
        <v>515</v>
      </c>
    </row>
    <row r="691" spans="1:27" x14ac:dyDescent="0.2">
      <c r="A691" s="4">
        <v>516</v>
      </c>
      <c r="B691" s="4" t="s">
        <v>3025</v>
      </c>
      <c r="C691" s="4">
        <v>0</v>
      </c>
      <c r="D691" s="4" t="s">
        <v>4076</v>
      </c>
      <c r="E691" s="4" t="s">
        <v>1560</v>
      </c>
      <c r="F691" s="4" t="s">
        <v>32</v>
      </c>
      <c r="G691" s="4" t="s">
        <v>33</v>
      </c>
      <c r="H691" s="4">
        <v>1</v>
      </c>
      <c r="I691" s="4" t="s">
        <v>34</v>
      </c>
      <c r="J691" s="4" t="s">
        <v>35</v>
      </c>
      <c r="K691" s="4" t="s">
        <v>1561</v>
      </c>
      <c r="L691" s="4" t="s">
        <v>4317</v>
      </c>
      <c r="M691" s="4" t="s">
        <v>1490</v>
      </c>
      <c r="N691" s="4" t="s">
        <v>1497</v>
      </c>
      <c r="O691" s="4" t="s">
        <v>1498</v>
      </c>
      <c r="P691" s="4" t="s">
        <v>4813</v>
      </c>
      <c r="Q691" s="4" t="s">
        <v>1499</v>
      </c>
      <c r="R691" s="4" t="s">
        <v>1494</v>
      </c>
      <c r="S691" s="4" t="s">
        <v>1562</v>
      </c>
      <c r="T691" s="4">
        <v>2</v>
      </c>
      <c r="U691" s="4" t="s">
        <v>77</v>
      </c>
      <c r="V691" s="4" t="s">
        <v>78</v>
      </c>
      <c r="W691" s="4" t="s">
        <v>78</v>
      </c>
      <c r="X691" s="4">
        <v>58</v>
      </c>
      <c r="Y691" s="4">
        <v>2</v>
      </c>
      <c r="Z691" s="4">
        <v>5</v>
      </c>
      <c r="AA691" s="4">
        <v>516</v>
      </c>
    </row>
    <row r="692" spans="1:27" x14ac:dyDescent="0.2">
      <c r="A692" s="4">
        <v>566</v>
      </c>
      <c r="B692" s="4" t="s">
        <v>3075</v>
      </c>
      <c r="C692" s="4">
        <v>0</v>
      </c>
      <c r="D692" s="4" t="s">
        <v>4077</v>
      </c>
      <c r="E692" s="4" t="s">
        <v>1686</v>
      </c>
      <c r="F692" s="4" t="s">
        <v>32</v>
      </c>
      <c r="G692" s="4" t="s">
        <v>33</v>
      </c>
      <c r="H692" s="4">
        <v>1</v>
      </c>
      <c r="I692" s="4" t="s">
        <v>34</v>
      </c>
      <c r="J692" s="4" t="s">
        <v>35</v>
      </c>
      <c r="K692" s="4" t="s">
        <v>1687</v>
      </c>
      <c r="L692" s="4" t="s">
        <v>4336</v>
      </c>
      <c r="M692" s="4" t="s">
        <v>1490</v>
      </c>
      <c r="N692" s="4" t="s">
        <v>1502</v>
      </c>
      <c r="O692" s="4" t="s">
        <v>406</v>
      </c>
      <c r="P692" s="4" t="s">
        <v>4826</v>
      </c>
      <c r="Q692" s="4" t="s">
        <v>1503</v>
      </c>
      <c r="R692" s="4" t="s">
        <v>1494</v>
      </c>
      <c r="S692" s="4" t="s">
        <v>1688</v>
      </c>
      <c r="T692" s="4">
        <v>2</v>
      </c>
      <c r="U692" s="4" t="s">
        <v>77</v>
      </c>
      <c r="V692" s="4" t="s">
        <v>78</v>
      </c>
      <c r="W692" s="4" t="s">
        <v>78</v>
      </c>
      <c r="X692" s="4">
        <v>105</v>
      </c>
      <c r="Y692" s="4">
        <v>1</v>
      </c>
      <c r="Z692" s="4">
        <v>5</v>
      </c>
      <c r="AA692" s="4">
        <v>566</v>
      </c>
    </row>
    <row r="693" spans="1:27" x14ac:dyDescent="0.2">
      <c r="A693" s="4">
        <v>517</v>
      </c>
      <c r="B693" s="4" t="s">
        <v>3026</v>
      </c>
      <c r="C693" s="4">
        <v>0</v>
      </c>
      <c r="D693" s="4" t="s">
        <v>4078</v>
      </c>
      <c r="E693" s="4" t="s">
        <v>1563</v>
      </c>
      <c r="F693" s="4" t="s">
        <v>32</v>
      </c>
      <c r="G693" s="4" t="s">
        <v>33</v>
      </c>
      <c r="H693" s="4">
        <v>1</v>
      </c>
      <c r="I693" s="4" t="s">
        <v>34</v>
      </c>
      <c r="J693" s="4" t="s">
        <v>35</v>
      </c>
      <c r="K693" s="4" t="s">
        <v>1564</v>
      </c>
      <c r="L693" s="4" t="s">
        <v>4687</v>
      </c>
      <c r="M693" s="4" t="s">
        <v>1490</v>
      </c>
      <c r="N693" s="4" t="s">
        <v>1497</v>
      </c>
      <c r="O693" s="4" t="s">
        <v>1565</v>
      </c>
      <c r="P693" s="4" t="s">
        <v>4813</v>
      </c>
      <c r="Q693" s="4" t="s">
        <v>1499</v>
      </c>
      <c r="R693" s="4" t="s">
        <v>1494</v>
      </c>
      <c r="S693" s="4" t="s">
        <v>1566</v>
      </c>
      <c r="T693" s="4">
        <v>1</v>
      </c>
      <c r="U693" s="4" t="s">
        <v>41</v>
      </c>
      <c r="V693" s="4" t="s">
        <v>78</v>
      </c>
      <c r="W693" s="4" t="s">
        <v>78</v>
      </c>
      <c r="X693" s="4">
        <v>85</v>
      </c>
      <c r="Y693" s="4">
        <v>0</v>
      </c>
      <c r="Z693" s="4">
        <v>5</v>
      </c>
      <c r="AA693" s="4">
        <v>517</v>
      </c>
    </row>
    <row r="694" spans="1:27" x14ac:dyDescent="0.2">
      <c r="A694" s="4">
        <v>518</v>
      </c>
      <c r="B694" s="4" t="s">
        <v>3027</v>
      </c>
      <c r="C694" s="4">
        <v>0</v>
      </c>
      <c r="D694" s="4" t="s">
        <v>4079</v>
      </c>
      <c r="E694" s="4" t="s">
        <v>1567</v>
      </c>
      <c r="F694" s="4" t="s">
        <v>32</v>
      </c>
      <c r="G694" s="4" t="s">
        <v>33</v>
      </c>
      <c r="H694" s="4">
        <v>1</v>
      </c>
      <c r="I694" s="4" t="s">
        <v>34</v>
      </c>
      <c r="J694" s="4" t="s">
        <v>35</v>
      </c>
      <c r="K694" s="4" t="s">
        <v>1568</v>
      </c>
      <c r="L694" s="4" t="s">
        <v>4337</v>
      </c>
      <c r="M694" s="4" t="s">
        <v>1490</v>
      </c>
      <c r="N694" s="4" t="s">
        <v>1502</v>
      </c>
      <c r="O694" s="4" t="s">
        <v>1509</v>
      </c>
      <c r="P694" s="4" t="s">
        <v>4826</v>
      </c>
      <c r="Q694" s="4" t="s">
        <v>1503</v>
      </c>
      <c r="R694" s="4" t="s">
        <v>1494</v>
      </c>
      <c r="S694" s="4" t="s">
        <v>1509</v>
      </c>
      <c r="T694" s="4">
        <v>1</v>
      </c>
      <c r="U694" s="4" t="s">
        <v>41</v>
      </c>
      <c r="V694" s="4" t="s">
        <v>78</v>
      </c>
      <c r="W694" s="4" t="s">
        <v>78</v>
      </c>
      <c r="X694" s="4">
        <v>459</v>
      </c>
      <c r="Y694" s="4">
        <v>2</v>
      </c>
      <c r="Z694" s="4">
        <v>16</v>
      </c>
      <c r="AA694" s="4">
        <v>518</v>
      </c>
    </row>
    <row r="695" spans="1:27" x14ac:dyDescent="0.2">
      <c r="A695" s="4">
        <v>519</v>
      </c>
      <c r="B695" s="4" t="s">
        <v>3028</v>
      </c>
      <c r="C695" s="4">
        <v>0</v>
      </c>
      <c r="D695" s="4" t="s">
        <v>4080</v>
      </c>
      <c r="E695" s="4" t="s">
        <v>392</v>
      </c>
      <c r="F695" s="4" t="s">
        <v>32</v>
      </c>
      <c r="G695" s="4" t="s">
        <v>33</v>
      </c>
      <c r="H695" s="4">
        <v>1</v>
      </c>
      <c r="I695" s="4" t="s">
        <v>34</v>
      </c>
      <c r="J695" s="4" t="s">
        <v>35</v>
      </c>
      <c r="K695" s="4" t="s">
        <v>1569</v>
      </c>
      <c r="L695" s="4" t="s">
        <v>4481</v>
      </c>
      <c r="M695" s="4" t="s">
        <v>1490</v>
      </c>
      <c r="N695" s="4" t="s">
        <v>1521</v>
      </c>
      <c r="O695" s="4" t="s">
        <v>1522</v>
      </c>
      <c r="P695" s="4" t="s">
        <v>4875</v>
      </c>
      <c r="Q695" s="4" t="s">
        <v>1523</v>
      </c>
      <c r="R695" s="4" t="s">
        <v>1494</v>
      </c>
      <c r="S695" s="4" t="s">
        <v>1570</v>
      </c>
      <c r="T695" s="4">
        <v>1</v>
      </c>
      <c r="U695" s="4" t="s">
        <v>41</v>
      </c>
      <c r="V695" s="4">
        <v>1</v>
      </c>
      <c r="W695" s="4">
        <v>2016</v>
      </c>
      <c r="X695" s="4">
        <v>189</v>
      </c>
      <c r="Y695" s="4">
        <v>2</v>
      </c>
      <c r="Z695" s="4">
        <v>7</v>
      </c>
      <c r="AA695" s="4">
        <v>519</v>
      </c>
    </row>
    <row r="696" spans="1:27" x14ac:dyDescent="0.2">
      <c r="A696" s="4">
        <v>567</v>
      </c>
      <c r="B696" s="4" t="s">
        <v>3076</v>
      </c>
      <c r="C696" s="4">
        <v>0</v>
      </c>
      <c r="D696" s="4" t="s">
        <v>4081</v>
      </c>
      <c r="E696" s="4" t="s">
        <v>1689</v>
      </c>
      <c r="F696" s="4" t="s">
        <v>32</v>
      </c>
      <c r="G696" s="4" t="s">
        <v>33</v>
      </c>
      <c r="H696" s="4">
        <v>1</v>
      </c>
      <c r="I696" s="4" t="s">
        <v>34</v>
      </c>
      <c r="J696" s="4" t="s">
        <v>35</v>
      </c>
      <c r="K696" s="4" t="s">
        <v>1519</v>
      </c>
      <c r="L696" s="4" t="s">
        <v>4278</v>
      </c>
      <c r="M696" s="4" t="s">
        <v>1490</v>
      </c>
      <c r="N696" s="4" t="s">
        <v>1512</v>
      </c>
      <c r="O696" s="4" t="s">
        <v>1513</v>
      </c>
      <c r="P696" s="4" t="s">
        <v>4785</v>
      </c>
      <c r="Q696" s="4" t="s">
        <v>1514</v>
      </c>
      <c r="R696" s="4" t="s">
        <v>1494</v>
      </c>
      <c r="S696" s="4" t="s">
        <v>1690</v>
      </c>
      <c r="T696" s="4">
        <v>1</v>
      </c>
      <c r="U696" s="4" t="s">
        <v>41</v>
      </c>
      <c r="V696" s="4" t="s">
        <v>78</v>
      </c>
      <c r="W696" s="4" t="s">
        <v>78</v>
      </c>
      <c r="X696" s="4">
        <v>199</v>
      </c>
      <c r="Y696" s="4">
        <v>2</v>
      </c>
      <c r="Z696" s="4">
        <v>6</v>
      </c>
      <c r="AA696" s="4">
        <v>567</v>
      </c>
    </row>
    <row r="697" spans="1:27" x14ac:dyDescent="0.2">
      <c r="A697" s="4">
        <v>520</v>
      </c>
      <c r="B697" s="4" t="s">
        <v>3029</v>
      </c>
      <c r="C697" s="4">
        <v>0</v>
      </c>
      <c r="D697" s="4" t="s">
        <v>4082</v>
      </c>
      <c r="E697" s="4" t="s">
        <v>1571</v>
      </c>
      <c r="F697" s="4" t="s">
        <v>32</v>
      </c>
      <c r="G697" s="4" t="s">
        <v>33</v>
      </c>
      <c r="H697" s="4">
        <v>1</v>
      </c>
      <c r="I697" s="4" t="s">
        <v>34</v>
      </c>
      <c r="J697" s="4" t="s">
        <v>35</v>
      </c>
      <c r="K697" s="4" t="s">
        <v>1572</v>
      </c>
      <c r="L697" s="4" t="s">
        <v>4688</v>
      </c>
      <c r="M697" s="4" t="s">
        <v>1490</v>
      </c>
      <c r="N697" s="4" t="s">
        <v>1512</v>
      </c>
      <c r="O697" s="4" t="s">
        <v>1573</v>
      </c>
      <c r="P697" s="4" t="s">
        <v>4785</v>
      </c>
      <c r="Q697" s="4" t="s">
        <v>1514</v>
      </c>
      <c r="R697" s="4" t="s">
        <v>1494</v>
      </c>
      <c r="S697" s="4" t="s">
        <v>1574</v>
      </c>
      <c r="T697" s="4">
        <v>1</v>
      </c>
      <c r="U697" s="4" t="s">
        <v>41</v>
      </c>
      <c r="V697" s="4" t="s">
        <v>78</v>
      </c>
      <c r="W697" s="4" t="s">
        <v>78</v>
      </c>
      <c r="X697" s="4">
        <v>242</v>
      </c>
      <c r="Y697" s="4">
        <v>1</v>
      </c>
      <c r="Z697" s="4">
        <v>7</v>
      </c>
      <c r="AA697" s="4">
        <v>520</v>
      </c>
    </row>
    <row r="698" spans="1:27" x14ac:dyDescent="0.2">
      <c r="A698" s="4">
        <v>568</v>
      </c>
      <c r="B698" s="4" t="s">
        <v>3077</v>
      </c>
      <c r="C698" s="4">
        <v>0</v>
      </c>
      <c r="D698" s="4" t="s">
        <v>4083</v>
      </c>
      <c r="E698" s="4" t="s">
        <v>1691</v>
      </c>
      <c r="F698" s="4" t="s">
        <v>32</v>
      </c>
      <c r="G698" s="4" t="s">
        <v>33</v>
      </c>
      <c r="H698" s="4">
        <v>1</v>
      </c>
      <c r="I698" s="4" t="s">
        <v>34</v>
      </c>
      <c r="J698" s="4" t="s">
        <v>35</v>
      </c>
      <c r="K698" s="4" t="s">
        <v>1519</v>
      </c>
      <c r="L698" s="4" t="s">
        <v>4495</v>
      </c>
      <c r="M698" s="4" t="s">
        <v>1490</v>
      </c>
      <c r="N698" s="4" t="s">
        <v>1490</v>
      </c>
      <c r="O698" s="4" t="s">
        <v>1577</v>
      </c>
      <c r="P698" s="4" t="s">
        <v>4873</v>
      </c>
      <c r="Q698" s="4" t="s">
        <v>1578</v>
      </c>
      <c r="R698" s="4" t="s">
        <v>1494</v>
      </c>
      <c r="S698" s="4" t="s">
        <v>1692</v>
      </c>
      <c r="T698" s="4">
        <v>2</v>
      </c>
      <c r="U698" s="4" t="s">
        <v>77</v>
      </c>
      <c r="V698" s="4" t="s">
        <v>78</v>
      </c>
      <c r="W698" s="4" t="s">
        <v>78</v>
      </c>
      <c r="X698" s="4">
        <v>61</v>
      </c>
      <c r="Y698" s="4">
        <v>2</v>
      </c>
      <c r="Z698" s="4">
        <v>5</v>
      </c>
      <c r="AA698" s="4">
        <v>568</v>
      </c>
    </row>
    <row r="699" spans="1:27" x14ac:dyDescent="0.2">
      <c r="A699" s="4">
        <v>521</v>
      </c>
      <c r="B699" s="4" t="s">
        <v>3030</v>
      </c>
      <c r="C699" s="4">
        <v>0</v>
      </c>
      <c r="D699" s="4" t="s">
        <v>4084</v>
      </c>
      <c r="E699" s="4" t="s">
        <v>1575</v>
      </c>
      <c r="F699" s="4" t="s">
        <v>32</v>
      </c>
      <c r="G699" s="4" t="s">
        <v>33</v>
      </c>
      <c r="H699" s="4">
        <v>1</v>
      </c>
      <c r="I699" s="4" t="s">
        <v>34</v>
      </c>
      <c r="J699" s="4" t="s">
        <v>35</v>
      </c>
      <c r="K699" s="4" t="s">
        <v>1576</v>
      </c>
      <c r="L699" s="4" t="s">
        <v>4495</v>
      </c>
      <c r="M699" s="4" t="s">
        <v>1490</v>
      </c>
      <c r="N699" s="4" t="s">
        <v>1490</v>
      </c>
      <c r="O699" s="4" t="s">
        <v>1577</v>
      </c>
      <c r="P699" s="4" t="s">
        <v>4873</v>
      </c>
      <c r="Q699" s="4" t="s">
        <v>1578</v>
      </c>
      <c r="R699" s="4" t="s">
        <v>1494</v>
      </c>
      <c r="S699" s="4" t="s">
        <v>1577</v>
      </c>
      <c r="T699" s="4">
        <v>1</v>
      </c>
      <c r="U699" s="4" t="s">
        <v>41</v>
      </c>
      <c r="V699" s="4" t="s">
        <v>78</v>
      </c>
      <c r="W699" s="4" t="s">
        <v>78</v>
      </c>
      <c r="X699" s="4">
        <v>447</v>
      </c>
      <c r="Y699" s="4">
        <v>2</v>
      </c>
      <c r="Z699" s="4">
        <v>16</v>
      </c>
      <c r="AA699" s="4">
        <v>521</v>
      </c>
    </row>
    <row r="700" spans="1:27" x14ac:dyDescent="0.2">
      <c r="A700" s="4">
        <v>569</v>
      </c>
      <c r="B700" s="4" t="s">
        <v>3078</v>
      </c>
      <c r="C700" s="4">
        <v>0</v>
      </c>
      <c r="D700" s="4" t="s">
        <v>4085</v>
      </c>
      <c r="E700" s="4" t="s">
        <v>1693</v>
      </c>
      <c r="F700" s="4" t="s">
        <v>32</v>
      </c>
      <c r="G700" s="4" t="s">
        <v>33</v>
      </c>
      <c r="H700" s="4">
        <v>1</v>
      </c>
      <c r="I700" s="4" t="s">
        <v>34</v>
      </c>
      <c r="J700" s="4" t="s">
        <v>35</v>
      </c>
      <c r="K700" s="4" t="s">
        <v>1694</v>
      </c>
      <c r="L700" s="4" t="s">
        <v>4630</v>
      </c>
      <c r="M700" s="4" t="s">
        <v>1490</v>
      </c>
      <c r="N700" s="4" t="s">
        <v>1490</v>
      </c>
      <c r="O700" s="4" t="s">
        <v>1676</v>
      </c>
      <c r="P700" s="4" t="s">
        <v>4873</v>
      </c>
      <c r="Q700" s="4" t="s">
        <v>1578</v>
      </c>
      <c r="R700" s="4" t="s">
        <v>1494</v>
      </c>
      <c r="S700" s="4" t="s">
        <v>1695</v>
      </c>
      <c r="T700" s="4">
        <v>1</v>
      </c>
      <c r="U700" s="4" t="s">
        <v>41</v>
      </c>
      <c r="V700" s="4" t="s">
        <v>78</v>
      </c>
      <c r="W700" s="4" t="s">
        <v>78</v>
      </c>
      <c r="X700" s="4">
        <v>197</v>
      </c>
      <c r="Y700" s="4">
        <v>0</v>
      </c>
      <c r="Z700" s="4">
        <v>9</v>
      </c>
      <c r="AA700" s="4">
        <v>569</v>
      </c>
    </row>
    <row r="701" spans="1:27" x14ac:dyDescent="0.2">
      <c r="A701" s="4">
        <v>522</v>
      </c>
      <c r="B701" s="4" t="s">
        <v>3031</v>
      </c>
      <c r="C701" s="4">
        <v>0</v>
      </c>
      <c r="D701" s="4" t="s">
        <v>4086</v>
      </c>
      <c r="E701" s="4" t="s">
        <v>474</v>
      </c>
      <c r="F701" s="4" t="s">
        <v>32</v>
      </c>
      <c r="G701" s="4" t="s">
        <v>33</v>
      </c>
      <c r="H701" s="4">
        <v>1</v>
      </c>
      <c r="I701" s="4" t="s">
        <v>34</v>
      </c>
      <c r="J701" s="4" t="s">
        <v>35</v>
      </c>
      <c r="K701" s="4" t="s">
        <v>1579</v>
      </c>
      <c r="L701" s="4" t="s">
        <v>4689</v>
      </c>
      <c r="M701" s="4" t="s">
        <v>1490</v>
      </c>
      <c r="N701" s="4" t="s">
        <v>1521</v>
      </c>
      <c r="O701" s="4" t="s">
        <v>1580</v>
      </c>
      <c r="P701" s="4" t="s">
        <v>4875</v>
      </c>
      <c r="Q701" s="4" t="s">
        <v>1523</v>
      </c>
      <c r="R701" s="4" t="s">
        <v>1494</v>
      </c>
      <c r="S701" s="4" t="s">
        <v>1581</v>
      </c>
      <c r="T701" s="4">
        <v>1</v>
      </c>
      <c r="U701" s="4" t="s">
        <v>41</v>
      </c>
      <c r="V701" s="4" t="s">
        <v>78</v>
      </c>
      <c r="W701" s="4" t="s">
        <v>78</v>
      </c>
      <c r="X701" s="4">
        <v>160</v>
      </c>
      <c r="Y701" s="4">
        <v>2</v>
      </c>
      <c r="Z701" s="4">
        <v>7</v>
      </c>
      <c r="AA701" s="4">
        <v>522</v>
      </c>
    </row>
    <row r="702" spans="1:27" x14ac:dyDescent="0.2">
      <c r="A702" s="4">
        <v>523</v>
      </c>
      <c r="B702" s="4" t="s">
        <v>3032</v>
      </c>
      <c r="C702" s="4">
        <v>0</v>
      </c>
      <c r="D702" s="4" t="s">
        <v>4087</v>
      </c>
      <c r="E702" s="4" t="s">
        <v>1582</v>
      </c>
      <c r="F702" s="4" t="s">
        <v>32</v>
      </c>
      <c r="G702" s="4" t="s">
        <v>33</v>
      </c>
      <c r="H702" s="4">
        <v>1</v>
      </c>
      <c r="I702" s="4" t="s">
        <v>34</v>
      </c>
      <c r="J702" s="4" t="s">
        <v>35</v>
      </c>
      <c r="K702" s="4" t="s">
        <v>1583</v>
      </c>
      <c r="L702" s="4" t="s">
        <v>4690</v>
      </c>
      <c r="M702" s="4" t="s">
        <v>1490</v>
      </c>
      <c r="N702" s="4" t="s">
        <v>1521</v>
      </c>
      <c r="O702" s="4" t="s">
        <v>1584</v>
      </c>
      <c r="P702" s="4" t="s">
        <v>4875</v>
      </c>
      <c r="Q702" s="4" t="s">
        <v>1523</v>
      </c>
      <c r="R702" s="4" t="s">
        <v>1494</v>
      </c>
      <c r="S702" s="4" t="s">
        <v>1582</v>
      </c>
      <c r="T702" s="4">
        <v>1</v>
      </c>
      <c r="U702" s="4" t="s">
        <v>41</v>
      </c>
      <c r="V702" s="4" t="s">
        <v>78</v>
      </c>
      <c r="W702" s="4" t="s">
        <v>78</v>
      </c>
      <c r="X702" s="4">
        <v>148</v>
      </c>
      <c r="Y702" s="4">
        <v>1</v>
      </c>
      <c r="Z702" s="4">
        <v>5</v>
      </c>
      <c r="AA702" s="4">
        <v>523</v>
      </c>
    </row>
    <row r="703" spans="1:27" x14ac:dyDescent="0.2">
      <c r="A703" s="4">
        <v>570</v>
      </c>
      <c r="B703" s="4" t="s">
        <v>3079</v>
      </c>
      <c r="C703" s="4">
        <v>0</v>
      </c>
      <c r="D703" s="4" t="s">
        <v>4088</v>
      </c>
      <c r="E703" s="4" t="s">
        <v>1696</v>
      </c>
      <c r="F703" s="4" t="s">
        <v>32</v>
      </c>
      <c r="G703" s="4" t="s">
        <v>33</v>
      </c>
      <c r="H703" s="4">
        <v>1</v>
      </c>
      <c r="I703" s="4" t="s">
        <v>34</v>
      </c>
      <c r="J703" s="4" t="s">
        <v>35</v>
      </c>
      <c r="K703" s="4" t="s">
        <v>1697</v>
      </c>
      <c r="L703" s="4" t="s">
        <v>4289</v>
      </c>
      <c r="M703" s="4" t="s">
        <v>1490</v>
      </c>
      <c r="N703" s="4" t="s">
        <v>1491</v>
      </c>
      <c r="O703" s="4" t="s">
        <v>1492</v>
      </c>
      <c r="P703" s="4" t="s">
        <v>4794</v>
      </c>
      <c r="Q703" s="4" t="s">
        <v>1493</v>
      </c>
      <c r="R703" s="4" t="s">
        <v>1494</v>
      </c>
      <c r="S703" s="4" t="s">
        <v>1697</v>
      </c>
      <c r="T703" s="4">
        <v>2</v>
      </c>
      <c r="U703" s="4" t="s">
        <v>77</v>
      </c>
      <c r="V703" s="4" t="s">
        <v>78</v>
      </c>
      <c r="W703" s="4" t="s">
        <v>78</v>
      </c>
      <c r="X703" s="4">
        <v>54</v>
      </c>
      <c r="Y703" s="4">
        <v>1</v>
      </c>
      <c r="Z703" s="4">
        <v>5</v>
      </c>
      <c r="AA703" s="4">
        <v>570</v>
      </c>
    </row>
    <row r="704" spans="1:27" x14ac:dyDescent="0.2">
      <c r="A704" s="4">
        <v>571</v>
      </c>
      <c r="B704" s="4" t="s">
        <v>3080</v>
      </c>
      <c r="C704" s="4">
        <v>0</v>
      </c>
      <c r="D704" s="4" t="s">
        <v>4089</v>
      </c>
      <c r="E704" s="4" t="s">
        <v>1698</v>
      </c>
      <c r="F704" s="4" t="s">
        <v>32</v>
      </c>
      <c r="G704" s="4" t="s">
        <v>33</v>
      </c>
      <c r="H704" s="4">
        <v>1</v>
      </c>
      <c r="I704" s="4" t="s">
        <v>34</v>
      </c>
      <c r="J704" s="4" t="s">
        <v>35</v>
      </c>
      <c r="K704" s="4" t="s">
        <v>1699</v>
      </c>
      <c r="L704" s="4" t="s">
        <v>4289</v>
      </c>
      <c r="M704" s="4" t="s">
        <v>1490</v>
      </c>
      <c r="N704" s="4" t="s">
        <v>1491</v>
      </c>
      <c r="O704" s="4" t="s">
        <v>1492</v>
      </c>
      <c r="P704" s="4" t="s">
        <v>4794</v>
      </c>
      <c r="Q704" s="4" t="s">
        <v>1493</v>
      </c>
      <c r="R704" s="4" t="s">
        <v>1494</v>
      </c>
      <c r="S704" s="4" t="s">
        <v>1700</v>
      </c>
      <c r="T704" s="4">
        <v>2</v>
      </c>
      <c r="U704" s="4" t="s">
        <v>77</v>
      </c>
      <c r="V704" s="4" t="s">
        <v>78</v>
      </c>
      <c r="W704" s="4" t="s">
        <v>78</v>
      </c>
      <c r="X704" s="4">
        <v>71</v>
      </c>
      <c r="Y704" s="4">
        <v>1</v>
      </c>
      <c r="Z704" s="4">
        <v>5</v>
      </c>
      <c r="AA704" s="4">
        <v>571</v>
      </c>
    </row>
    <row r="705" spans="1:27" x14ac:dyDescent="0.2">
      <c r="A705" s="4">
        <v>524</v>
      </c>
      <c r="B705" s="4" t="s">
        <v>3033</v>
      </c>
      <c r="C705" s="4">
        <v>0</v>
      </c>
      <c r="D705" s="4" t="s">
        <v>4090</v>
      </c>
      <c r="E705" s="4" t="s">
        <v>1585</v>
      </c>
      <c r="F705" s="4" t="s">
        <v>32</v>
      </c>
      <c r="G705" s="4" t="s">
        <v>33</v>
      </c>
      <c r="H705" s="4">
        <v>1</v>
      </c>
      <c r="I705" s="4" t="s">
        <v>34</v>
      </c>
      <c r="J705" s="4" t="s">
        <v>35</v>
      </c>
      <c r="K705" s="4" t="s">
        <v>1586</v>
      </c>
      <c r="L705" s="4" t="s">
        <v>4691</v>
      </c>
      <c r="M705" s="4" t="s">
        <v>1490</v>
      </c>
      <c r="N705" s="4" t="s">
        <v>1545</v>
      </c>
      <c r="O705" s="4" t="s">
        <v>1587</v>
      </c>
      <c r="P705" s="4" t="s">
        <v>4902</v>
      </c>
      <c r="Q705" s="4" t="s">
        <v>1547</v>
      </c>
      <c r="R705" s="4" t="s">
        <v>1494</v>
      </c>
      <c r="S705" s="4" t="s">
        <v>1586</v>
      </c>
      <c r="T705" s="4">
        <v>1</v>
      </c>
      <c r="U705" s="4" t="s">
        <v>41</v>
      </c>
      <c r="V705" s="4" t="s">
        <v>78</v>
      </c>
      <c r="W705" s="4" t="s">
        <v>78</v>
      </c>
      <c r="X705" s="4">
        <v>54</v>
      </c>
      <c r="Y705" s="4">
        <v>1</v>
      </c>
      <c r="Z705" s="4">
        <v>5</v>
      </c>
      <c r="AA705" s="4">
        <v>524</v>
      </c>
    </row>
    <row r="706" spans="1:27" x14ac:dyDescent="0.2">
      <c r="A706" s="4">
        <v>572</v>
      </c>
      <c r="B706" s="4" t="s">
        <v>3081</v>
      </c>
      <c r="C706" s="4">
        <v>0</v>
      </c>
      <c r="D706" s="4" t="s">
        <v>4091</v>
      </c>
      <c r="E706" s="4" t="s">
        <v>1701</v>
      </c>
      <c r="F706" s="4" t="s">
        <v>32</v>
      </c>
      <c r="G706" s="4" t="s">
        <v>33</v>
      </c>
      <c r="H706" s="4">
        <v>1</v>
      </c>
      <c r="I706" s="4" t="s">
        <v>34</v>
      </c>
      <c r="J706" s="4" t="s">
        <v>35</v>
      </c>
      <c r="K706" s="4" t="s">
        <v>1519</v>
      </c>
      <c r="L706" s="4" t="s">
        <v>4688</v>
      </c>
      <c r="M706" s="4" t="s">
        <v>1490</v>
      </c>
      <c r="N706" s="4" t="s">
        <v>1512</v>
      </c>
      <c r="O706" s="4" t="s">
        <v>1573</v>
      </c>
      <c r="P706" s="4" t="s">
        <v>4785</v>
      </c>
      <c r="Q706" s="4" t="s">
        <v>1514</v>
      </c>
      <c r="R706" s="4" t="s">
        <v>1494</v>
      </c>
      <c r="S706" s="4" t="s">
        <v>1702</v>
      </c>
      <c r="T706" s="4">
        <v>1</v>
      </c>
      <c r="U706" s="4" t="s">
        <v>41</v>
      </c>
      <c r="V706" s="4" t="s">
        <v>78</v>
      </c>
      <c r="W706" s="4" t="s">
        <v>78</v>
      </c>
      <c r="X706" s="4">
        <v>187</v>
      </c>
      <c r="Y706" s="4">
        <v>0</v>
      </c>
      <c r="Z706" s="4">
        <v>6</v>
      </c>
      <c r="AA706" s="4">
        <v>572</v>
      </c>
    </row>
    <row r="707" spans="1:27" x14ac:dyDescent="0.2">
      <c r="A707" s="4">
        <v>573</v>
      </c>
      <c r="B707" s="4" t="s">
        <v>3082</v>
      </c>
      <c r="C707" s="4">
        <v>0</v>
      </c>
      <c r="D707" s="4" t="s">
        <v>4092</v>
      </c>
      <c r="E707" s="4" t="s">
        <v>1703</v>
      </c>
      <c r="F707" s="4" t="s">
        <v>32</v>
      </c>
      <c r="G707" s="4" t="s">
        <v>33</v>
      </c>
      <c r="H707" s="4">
        <v>1</v>
      </c>
      <c r="I707" s="4" t="s">
        <v>34</v>
      </c>
      <c r="J707" s="4" t="s">
        <v>35</v>
      </c>
      <c r="K707" s="4" t="s">
        <v>1704</v>
      </c>
      <c r="L707" s="4" t="s">
        <v>4551</v>
      </c>
      <c r="M707" s="4" t="s">
        <v>1490</v>
      </c>
      <c r="N707" s="4" t="s">
        <v>1491</v>
      </c>
      <c r="O707" s="4" t="s">
        <v>1531</v>
      </c>
      <c r="P707" s="4" t="s">
        <v>4794</v>
      </c>
      <c r="Q707" s="4" t="s">
        <v>1493</v>
      </c>
      <c r="R707" s="4" t="s">
        <v>1494</v>
      </c>
      <c r="S707" s="4" t="s">
        <v>1705</v>
      </c>
      <c r="T707" s="4">
        <v>2</v>
      </c>
      <c r="U707" s="4" t="s">
        <v>77</v>
      </c>
      <c r="V707" s="4" t="s">
        <v>78</v>
      </c>
      <c r="W707" s="4" t="s">
        <v>78</v>
      </c>
      <c r="X707" s="4">
        <v>90</v>
      </c>
      <c r="Y707" s="4">
        <v>1</v>
      </c>
      <c r="Z707" s="4">
        <v>5</v>
      </c>
      <c r="AA707" s="4">
        <v>573</v>
      </c>
    </row>
    <row r="708" spans="1:27" x14ac:dyDescent="0.2">
      <c r="A708" s="4">
        <v>574</v>
      </c>
      <c r="B708" s="4" t="s">
        <v>3083</v>
      </c>
      <c r="C708" s="4">
        <v>0</v>
      </c>
      <c r="D708" s="4" t="s">
        <v>4093</v>
      </c>
      <c r="E708" s="4" t="s">
        <v>1706</v>
      </c>
      <c r="F708" s="4" t="s">
        <v>32</v>
      </c>
      <c r="G708" s="4" t="s">
        <v>33</v>
      </c>
      <c r="H708" s="4">
        <v>1</v>
      </c>
      <c r="I708" s="4" t="s">
        <v>34</v>
      </c>
      <c r="J708" s="4" t="s">
        <v>35</v>
      </c>
      <c r="K708" s="4" t="s">
        <v>1707</v>
      </c>
      <c r="L708" s="4" t="s">
        <v>4564</v>
      </c>
      <c r="M708" s="4" t="s">
        <v>1490</v>
      </c>
      <c r="N708" s="4" t="s">
        <v>1491</v>
      </c>
      <c r="O708" s="4" t="s">
        <v>1650</v>
      </c>
      <c r="P708" s="4" t="s">
        <v>4794</v>
      </c>
      <c r="Q708" s="4" t="s">
        <v>1493</v>
      </c>
      <c r="R708" s="4" t="s">
        <v>1494</v>
      </c>
      <c r="S708" s="4" t="s">
        <v>1707</v>
      </c>
      <c r="T708" s="4">
        <v>2</v>
      </c>
      <c r="U708" s="4" t="s">
        <v>77</v>
      </c>
      <c r="V708" s="4" t="s">
        <v>78</v>
      </c>
      <c r="W708" s="4" t="s">
        <v>78</v>
      </c>
      <c r="X708" s="4">
        <v>50</v>
      </c>
      <c r="Y708" s="4">
        <v>1</v>
      </c>
      <c r="Z708" s="4">
        <v>5</v>
      </c>
      <c r="AA708" s="4">
        <v>574</v>
      </c>
    </row>
    <row r="709" spans="1:27" x14ac:dyDescent="0.2">
      <c r="A709" s="4">
        <v>575</v>
      </c>
      <c r="B709" s="4" t="s">
        <v>3084</v>
      </c>
      <c r="C709" s="4">
        <v>0</v>
      </c>
      <c r="D709" s="4" t="s">
        <v>4094</v>
      </c>
      <c r="E709" s="4" t="s">
        <v>1708</v>
      </c>
      <c r="F709" s="4" t="s">
        <v>32</v>
      </c>
      <c r="G709" s="4" t="s">
        <v>33</v>
      </c>
      <c r="H709" s="4">
        <v>1</v>
      </c>
      <c r="I709" s="4" t="s">
        <v>34</v>
      </c>
      <c r="J709" s="4" t="s">
        <v>35</v>
      </c>
      <c r="K709" s="4" t="s">
        <v>1709</v>
      </c>
      <c r="L709" s="4" t="s">
        <v>4336</v>
      </c>
      <c r="M709" s="4" t="s">
        <v>1490</v>
      </c>
      <c r="N709" s="4" t="s">
        <v>1502</v>
      </c>
      <c r="O709" s="4" t="s">
        <v>406</v>
      </c>
      <c r="P709" s="4" t="s">
        <v>4826</v>
      </c>
      <c r="Q709" s="4" t="s">
        <v>1503</v>
      </c>
      <c r="R709" s="4" t="s">
        <v>1494</v>
      </c>
      <c r="S709" s="4" t="s">
        <v>138</v>
      </c>
      <c r="T709" s="4">
        <v>1</v>
      </c>
      <c r="U709" s="4" t="s">
        <v>41</v>
      </c>
      <c r="V709" s="4" t="s">
        <v>78</v>
      </c>
      <c r="W709" s="4" t="s">
        <v>78</v>
      </c>
      <c r="X709" s="4">
        <v>1232</v>
      </c>
      <c r="Y709" s="4">
        <v>3</v>
      </c>
      <c r="Z709" s="4">
        <v>36</v>
      </c>
      <c r="AA709" s="4">
        <v>575</v>
      </c>
    </row>
    <row r="710" spans="1:27" x14ac:dyDescent="0.2">
      <c r="A710" s="4">
        <v>782</v>
      </c>
      <c r="B710" s="4" t="s">
        <v>3291</v>
      </c>
      <c r="C710" s="4">
        <v>0</v>
      </c>
      <c r="D710" s="4" t="s">
        <v>4095</v>
      </c>
      <c r="E710" s="4" t="s">
        <v>2208</v>
      </c>
      <c r="F710" s="4" t="s">
        <v>32</v>
      </c>
      <c r="G710" s="4" t="s">
        <v>33</v>
      </c>
      <c r="H710" s="4">
        <v>1</v>
      </c>
      <c r="I710" s="4" t="s">
        <v>34</v>
      </c>
      <c r="J710" s="4" t="s">
        <v>35</v>
      </c>
      <c r="K710" s="4" t="s">
        <v>2208</v>
      </c>
      <c r="L710" s="4" t="s">
        <v>4478</v>
      </c>
      <c r="M710" s="4" t="s">
        <v>1977</v>
      </c>
      <c r="N710" s="4" t="s">
        <v>2007</v>
      </c>
      <c r="O710" s="4" t="s">
        <v>2209</v>
      </c>
      <c r="P710" s="4" t="s">
        <v>4799</v>
      </c>
      <c r="Q710" s="4" t="s">
        <v>2197</v>
      </c>
      <c r="R710" s="4" t="s">
        <v>1979</v>
      </c>
      <c r="S710" s="4" t="s">
        <v>2210</v>
      </c>
      <c r="T710" s="4">
        <v>2</v>
      </c>
      <c r="U710" s="4" t="s">
        <v>77</v>
      </c>
      <c r="V710" s="4" t="s">
        <v>78</v>
      </c>
      <c r="W710" s="4" t="s">
        <v>78</v>
      </c>
      <c r="X710" s="4">
        <v>26</v>
      </c>
      <c r="Y710" s="4">
        <v>2</v>
      </c>
      <c r="Z710" s="4">
        <v>5</v>
      </c>
      <c r="AA710" s="4">
        <v>782</v>
      </c>
    </row>
    <row r="711" spans="1:27" x14ac:dyDescent="0.2">
      <c r="A711" s="4">
        <v>725</v>
      </c>
      <c r="B711" s="4" t="s">
        <v>3234</v>
      </c>
      <c r="C711" s="4">
        <v>0</v>
      </c>
      <c r="D711" s="4" t="s">
        <v>4096</v>
      </c>
      <c r="E711" s="4" t="s">
        <v>2093</v>
      </c>
      <c r="F711" s="4" t="s">
        <v>32</v>
      </c>
      <c r="G711" s="4" t="s">
        <v>33</v>
      </c>
      <c r="H711" s="4">
        <v>1</v>
      </c>
      <c r="I711" s="4" t="s">
        <v>34</v>
      </c>
      <c r="J711" s="4" t="s">
        <v>35</v>
      </c>
      <c r="K711" s="4" t="s">
        <v>2094</v>
      </c>
      <c r="L711" s="4" t="s">
        <v>4653</v>
      </c>
      <c r="M711" s="4" t="s">
        <v>1977</v>
      </c>
      <c r="N711" s="4" t="s">
        <v>2073</v>
      </c>
      <c r="O711" s="4" t="s">
        <v>2073</v>
      </c>
      <c r="P711" s="4" t="s">
        <v>4801</v>
      </c>
      <c r="Q711" s="4" t="s">
        <v>2075</v>
      </c>
      <c r="R711" s="4" t="s">
        <v>1979</v>
      </c>
      <c r="S711" s="4" t="s">
        <v>2095</v>
      </c>
      <c r="T711" s="4">
        <v>2</v>
      </c>
      <c r="U711" s="4" t="s">
        <v>77</v>
      </c>
      <c r="V711" s="4" t="s">
        <v>78</v>
      </c>
      <c r="W711" s="4" t="s">
        <v>78</v>
      </c>
      <c r="X711" s="4">
        <v>46</v>
      </c>
      <c r="Y711" s="4">
        <v>1</v>
      </c>
      <c r="Z711" s="4">
        <v>5</v>
      </c>
      <c r="AA711" s="4">
        <v>725</v>
      </c>
    </row>
    <row r="712" spans="1:27" x14ac:dyDescent="0.2">
      <c r="A712" s="4">
        <v>793</v>
      </c>
      <c r="B712" s="4" t="s">
        <v>3302</v>
      </c>
      <c r="C712" s="4">
        <v>0</v>
      </c>
      <c r="D712" s="4" t="s">
        <v>4097</v>
      </c>
      <c r="E712" s="4" t="s">
        <v>659</v>
      </c>
      <c r="F712" s="4" t="s">
        <v>32</v>
      </c>
      <c r="G712" s="4" t="s">
        <v>33</v>
      </c>
      <c r="H712" s="4">
        <v>1</v>
      </c>
      <c r="I712" s="4" t="s">
        <v>34</v>
      </c>
      <c r="J712" s="4" t="s">
        <v>35</v>
      </c>
      <c r="K712" s="4" t="s">
        <v>2240</v>
      </c>
      <c r="L712" s="4" t="s">
        <v>4692</v>
      </c>
      <c r="M712" s="4" t="s">
        <v>1977</v>
      </c>
      <c r="N712" s="4" t="s">
        <v>2237</v>
      </c>
      <c r="O712" s="4" t="s">
        <v>219</v>
      </c>
      <c r="P712" s="4" t="s">
        <v>4798</v>
      </c>
      <c r="Q712" s="4" t="s">
        <v>2239</v>
      </c>
      <c r="R712" s="4" t="s">
        <v>1979</v>
      </c>
      <c r="S712" s="4" t="s">
        <v>2240</v>
      </c>
      <c r="T712" s="4">
        <v>2</v>
      </c>
      <c r="U712" s="4" t="s">
        <v>77</v>
      </c>
      <c r="V712" s="4" t="s">
        <v>78</v>
      </c>
      <c r="W712" s="4" t="s">
        <v>78</v>
      </c>
      <c r="X712" s="4">
        <v>89</v>
      </c>
      <c r="Y712" s="4">
        <v>2</v>
      </c>
      <c r="Z712" s="4">
        <v>5</v>
      </c>
      <c r="AA712" s="4">
        <v>793</v>
      </c>
    </row>
    <row r="713" spans="1:27" x14ac:dyDescent="0.2">
      <c r="A713" s="4">
        <v>726</v>
      </c>
      <c r="B713" s="4" t="s">
        <v>3235</v>
      </c>
      <c r="C713" s="4">
        <v>0</v>
      </c>
      <c r="D713" s="4" t="s">
        <v>4098</v>
      </c>
      <c r="E713" s="4" t="s">
        <v>2096</v>
      </c>
      <c r="F713" s="4" t="s">
        <v>32</v>
      </c>
      <c r="G713" s="4" t="s">
        <v>33</v>
      </c>
      <c r="H713" s="4">
        <v>1</v>
      </c>
      <c r="I713" s="4" t="s">
        <v>34</v>
      </c>
      <c r="J713" s="4" t="s">
        <v>35</v>
      </c>
      <c r="K713" s="4" t="s">
        <v>2097</v>
      </c>
      <c r="L713" s="4" t="s">
        <v>4657</v>
      </c>
      <c r="M713" s="4" t="s">
        <v>1977</v>
      </c>
      <c r="N713" s="4" t="s">
        <v>2073</v>
      </c>
      <c r="O713" s="4" t="s">
        <v>2089</v>
      </c>
      <c r="P713" s="4" t="s">
        <v>4801</v>
      </c>
      <c r="Q713" s="4" t="s">
        <v>2075</v>
      </c>
      <c r="R713" s="4" t="s">
        <v>1979</v>
      </c>
      <c r="S713" s="4" t="s">
        <v>2097</v>
      </c>
      <c r="T713" s="4">
        <v>2</v>
      </c>
      <c r="U713" s="4" t="s">
        <v>77</v>
      </c>
      <c r="V713" s="4" t="s">
        <v>78</v>
      </c>
      <c r="W713" s="4" t="s">
        <v>78</v>
      </c>
      <c r="X713" s="4">
        <v>75</v>
      </c>
      <c r="Y713" s="4">
        <v>1</v>
      </c>
      <c r="Z713" s="4">
        <v>5</v>
      </c>
      <c r="AA713" s="4">
        <v>726</v>
      </c>
    </row>
    <row r="714" spans="1:27" x14ac:dyDescent="0.2">
      <c r="A714" s="4">
        <v>525</v>
      </c>
      <c r="B714" s="4" t="s">
        <v>3034</v>
      </c>
      <c r="C714" s="4">
        <v>0</v>
      </c>
      <c r="D714" s="4" t="s">
        <v>4099</v>
      </c>
      <c r="E714" s="4" t="s">
        <v>1588</v>
      </c>
      <c r="F714" s="4" t="s">
        <v>32</v>
      </c>
      <c r="G714" s="4" t="s">
        <v>33</v>
      </c>
      <c r="H714" s="4">
        <v>1</v>
      </c>
      <c r="I714" s="4" t="s">
        <v>34</v>
      </c>
      <c r="J714" s="4" t="s">
        <v>35</v>
      </c>
      <c r="K714" s="4" t="s">
        <v>1589</v>
      </c>
      <c r="L714" s="4" t="s">
        <v>4693</v>
      </c>
      <c r="M714" s="4" t="s">
        <v>1490</v>
      </c>
      <c r="N714" s="4" t="s">
        <v>1545</v>
      </c>
      <c r="O714" s="4" t="s">
        <v>1545</v>
      </c>
      <c r="P714" s="4" t="s">
        <v>4902</v>
      </c>
      <c r="Q714" s="4" t="s">
        <v>1547</v>
      </c>
      <c r="R714" s="4" t="s">
        <v>1494</v>
      </c>
      <c r="S714" s="4" t="s">
        <v>1545</v>
      </c>
      <c r="T714" s="4">
        <v>1</v>
      </c>
      <c r="U714" s="4" t="s">
        <v>41</v>
      </c>
      <c r="V714" s="4">
        <v>1</v>
      </c>
      <c r="W714" s="4">
        <v>2015</v>
      </c>
      <c r="X714" s="4">
        <v>368</v>
      </c>
      <c r="Y714" s="4">
        <v>1</v>
      </c>
      <c r="Z714" s="4">
        <v>13</v>
      </c>
      <c r="AA714" s="4">
        <v>525</v>
      </c>
    </row>
    <row r="715" spans="1:27" x14ac:dyDescent="0.2">
      <c r="A715" s="4">
        <v>526</v>
      </c>
      <c r="B715" s="4" t="s">
        <v>3035</v>
      </c>
      <c r="C715" s="4">
        <v>0</v>
      </c>
      <c r="D715" s="4" t="s">
        <v>4100</v>
      </c>
      <c r="E715" s="4" t="s">
        <v>1590</v>
      </c>
      <c r="F715" s="4" t="s">
        <v>32</v>
      </c>
      <c r="G715" s="4" t="s">
        <v>33</v>
      </c>
      <c r="H715" s="4">
        <v>1</v>
      </c>
      <c r="I715" s="4" t="s">
        <v>34</v>
      </c>
      <c r="J715" s="4" t="s">
        <v>35</v>
      </c>
      <c r="K715" s="4" t="s">
        <v>1591</v>
      </c>
      <c r="L715" s="4" t="s">
        <v>4694</v>
      </c>
      <c r="M715" s="4" t="s">
        <v>1490</v>
      </c>
      <c r="N715" s="4" t="s">
        <v>1545</v>
      </c>
      <c r="O715" s="4" t="s">
        <v>1592</v>
      </c>
      <c r="P715" s="4" t="s">
        <v>4902</v>
      </c>
      <c r="Q715" s="4" t="s">
        <v>1547</v>
      </c>
      <c r="R715" s="4" t="s">
        <v>1494</v>
      </c>
      <c r="S715" s="4" t="s">
        <v>1591</v>
      </c>
      <c r="T715" s="4">
        <v>2</v>
      </c>
      <c r="U715" s="4" t="s">
        <v>77</v>
      </c>
      <c r="V715" s="4" t="s">
        <v>78</v>
      </c>
      <c r="W715" s="4" t="s">
        <v>78</v>
      </c>
      <c r="X715" s="4">
        <v>69</v>
      </c>
      <c r="Y715" s="4">
        <v>1</v>
      </c>
      <c r="Z715" s="4">
        <v>5</v>
      </c>
      <c r="AA715" s="4">
        <v>526</v>
      </c>
    </row>
    <row r="716" spans="1:27" x14ac:dyDescent="0.2">
      <c r="A716" s="4">
        <v>156</v>
      </c>
      <c r="B716" s="4" t="s">
        <v>2665</v>
      </c>
      <c r="C716" s="4">
        <v>0</v>
      </c>
      <c r="D716" s="4" t="s">
        <v>4101</v>
      </c>
      <c r="E716" s="4" t="s">
        <v>564</v>
      </c>
      <c r="F716" s="4" t="s">
        <v>32</v>
      </c>
      <c r="G716" s="4" t="s">
        <v>33</v>
      </c>
      <c r="H716" s="4">
        <v>1</v>
      </c>
      <c r="I716" s="4" t="s">
        <v>34</v>
      </c>
      <c r="J716" s="4" t="s">
        <v>35</v>
      </c>
      <c r="K716" s="4" t="s">
        <v>565</v>
      </c>
      <c r="L716" s="4" t="s">
        <v>4695</v>
      </c>
      <c r="M716" s="4" t="s">
        <v>515</v>
      </c>
      <c r="N716" s="4" t="s">
        <v>555</v>
      </c>
      <c r="O716" s="4" t="s">
        <v>566</v>
      </c>
      <c r="P716" s="4" t="s">
        <v>4864</v>
      </c>
      <c r="Q716" s="4" t="s">
        <v>556</v>
      </c>
      <c r="R716" s="4" t="s">
        <v>518</v>
      </c>
      <c r="S716" s="4" t="s">
        <v>565</v>
      </c>
      <c r="T716" s="4">
        <v>2</v>
      </c>
      <c r="U716" s="4" t="s">
        <v>77</v>
      </c>
      <c r="V716" s="4" t="s">
        <v>78</v>
      </c>
      <c r="W716" s="4" t="s">
        <v>78</v>
      </c>
      <c r="X716" s="4">
        <v>29</v>
      </c>
      <c r="Y716" s="4">
        <v>2</v>
      </c>
      <c r="Z716" s="4">
        <v>5</v>
      </c>
      <c r="AA716" s="4">
        <v>156</v>
      </c>
    </row>
    <row r="717" spans="1:27" x14ac:dyDescent="0.2">
      <c r="A717" s="4">
        <v>158</v>
      </c>
      <c r="B717" s="4" t="s">
        <v>2667</v>
      </c>
      <c r="C717" s="4">
        <v>0</v>
      </c>
      <c r="D717" s="4" t="s">
        <v>4102</v>
      </c>
      <c r="E717" s="4" t="s">
        <v>569</v>
      </c>
      <c r="F717" s="4" t="s">
        <v>32</v>
      </c>
      <c r="G717" s="4" t="s">
        <v>33</v>
      </c>
      <c r="H717" s="4">
        <v>1</v>
      </c>
      <c r="I717" s="4" t="s">
        <v>34</v>
      </c>
      <c r="J717" s="4" t="s">
        <v>35</v>
      </c>
      <c r="K717" s="4" t="s">
        <v>570</v>
      </c>
      <c r="L717" s="4" t="s">
        <v>4695</v>
      </c>
      <c r="M717" s="4" t="s">
        <v>515</v>
      </c>
      <c r="N717" s="4" t="s">
        <v>555</v>
      </c>
      <c r="O717" s="4" t="s">
        <v>566</v>
      </c>
      <c r="P717" s="4" t="s">
        <v>4864</v>
      </c>
      <c r="Q717" s="4" t="s">
        <v>556</v>
      </c>
      <c r="R717" s="4" t="s">
        <v>518</v>
      </c>
      <c r="S717" s="4" t="s">
        <v>570</v>
      </c>
      <c r="T717" s="4">
        <v>2</v>
      </c>
      <c r="U717" s="4" t="s">
        <v>77</v>
      </c>
      <c r="V717" s="4" t="s">
        <v>78</v>
      </c>
      <c r="W717" s="4" t="s">
        <v>78</v>
      </c>
      <c r="X717" s="4">
        <v>65</v>
      </c>
      <c r="Y717" s="4">
        <v>1</v>
      </c>
      <c r="Z717" s="4">
        <v>5</v>
      </c>
      <c r="AA717" s="4">
        <v>158</v>
      </c>
    </row>
    <row r="718" spans="1:27" x14ac:dyDescent="0.2">
      <c r="A718" s="4">
        <v>624</v>
      </c>
      <c r="B718" s="4" t="s">
        <v>3133</v>
      </c>
      <c r="C718" s="4">
        <v>0</v>
      </c>
      <c r="D718" s="4" t="s">
        <v>4103</v>
      </c>
      <c r="E718" s="4" t="s">
        <v>1832</v>
      </c>
      <c r="F718" s="4" t="s">
        <v>32</v>
      </c>
      <c r="G718" s="4" t="s">
        <v>33</v>
      </c>
      <c r="H718" s="4">
        <v>1</v>
      </c>
      <c r="I718" s="4" t="s">
        <v>34</v>
      </c>
      <c r="J718" s="4" t="s">
        <v>35</v>
      </c>
      <c r="K718" s="4" t="s">
        <v>1833</v>
      </c>
      <c r="L718" s="4" t="s">
        <v>4696</v>
      </c>
      <c r="M718" s="4" t="s">
        <v>1798</v>
      </c>
      <c r="N718" s="4" t="s">
        <v>798</v>
      </c>
      <c r="O718" s="4" t="s">
        <v>1834</v>
      </c>
      <c r="P718" s="4" t="s">
        <v>4915</v>
      </c>
      <c r="Q718" s="4" t="s">
        <v>1835</v>
      </c>
      <c r="R718" s="4" t="s">
        <v>1801</v>
      </c>
      <c r="S718" s="4" t="s">
        <v>1833</v>
      </c>
      <c r="T718" s="4">
        <v>2</v>
      </c>
      <c r="U718" s="4" t="s">
        <v>77</v>
      </c>
      <c r="V718" s="4" t="s">
        <v>78</v>
      </c>
      <c r="W718" s="4" t="s">
        <v>78</v>
      </c>
      <c r="X718" s="4">
        <v>47</v>
      </c>
      <c r="Y718" s="4">
        <v>1</v>
      </c>
      <c r="Z718" s="4">
        <v>5</v>
      </c>
      <c r="AA718" s="4">
        <v>624</v>
      </c>
    </row>
    <row r="719" spans="1:27" x14ac:dyDescent="0.2">
      <c r="A719" s="4">
        <v>615</v>
      </c>
      <c r="B719" s="4" t="s">
        <v>3124</v>
      </c>
      <c r="C719" s="4">
        <v>0</v>
      </c>
      <c r="D719" s="4" t="s">
        <v>4104</v>
      </c>
      <c r="E719" s="4" t="s">
        <v>1804</v>
      </c>
      <c r="F719" s="4" t="s">
        <v>32</v>
      </c>
      <c r="G719" s="4" t="s">
        <v>33</v>
      </c>
      <c r="H719" s="4">
        <v>1</v>
      </c>
      <c r="I719" s="4" t="s">
        <v>34</v>
      </c>
      <c r="J719" s="4" t="s">
        <v>35</v>
      </c>
      <c r="K719" s="4" t="s">
        <v>1805</v>
      </c>
      <c r="L719" s="4" t="s">
        <v>4697</v>
      </c>
      <c r="M719" s="4" t="s">
        <v>1798</v>
      </c>
      <c r="N719" s="4" t="s">
        <v>1799</v>
      </c>
      <c r="O719" s="4" t="s">
        <v>1806</v>
      </c>
      <c r="P719" s="4" t="s">
        <v>4862</v>
      </c>
      <c r="Q719" s="4" t="s">
        <v>1800</v>
      </c>
      <c r="R719" s="4" t="s">
        <v>1801</v>
      </c>
      <c r="S719" s="4" t="s">
        <v>1807</v>
      </c>
      <c r="T719" s="4">
        <v>2</v>
      </c>
      <c r="U719" s="4" t="s">
        <v>77</v>
      </c>
      <c r="V719" s="4" t="s">
        <v>78</v>
      </c>
      <c r="W719" s="4" t="s">
        <v>78</v>
      </c>
      <c r="X719" s="4">
        <v>56</v>
      </c>
      <c r="Y719" s="4">
        <v>3</v>
      </c>
      <c r="Z719" s="4">
        <v>5</v>
      </c>
      <c r="AA719" s="4">
        <v>615</v>
      </c>
    </row>
    <row r="720" spans="1:27" x14ac:dyDescent="0.2">
      <c r="A720" s="4">
        <v>128</v>
      </c>
      <c r="B720" s="4" t="s">
        <v>2637</v>
      </c>
      <c r="C720" s="4">
        <v>0</v>
      </c>
      <c r="D720" s="4" t="s">
        <v>4105</v>
      </c>
      <c r="E720" s="4" t="s">
        <v>477</v>
      </c>
      <c r="F720" s="4" t="s">
        <v>32</v>
      </c>
      <c r="G720" s="4" t="s">
        <v>33</v>
      </c>
      <c r="H720" s="4">
        <v>1</v>
      </c>
      <c r="I720" s="4" t="s">
        <v>34</v>
      </c>
      <c r="J720" s="4" t="s">
        <v>35</v>
      </c>
      <c r="K720" s="4" t="s">
        <v>478</v>
      </c>
      <c r="L720" s="4" t="s">
        <v>4583</v>
      </c>
      <c r="M720" s="4" t="s">
        <v>375</v>
      </c>
      <c r="N720" s="4" t="s">
        <v>471</v>
      </c>
      <c r="O720" s="4" t="s">
        <v>479</v>
      </c>
      <c r="P720" s="4" t="s">
        <v>4861</v>
      </c>
      <c r="Q720" s="4" t="s">
        <v>473</v>
      </c>
      <c r="R720" s="4" t="s">
        <v>379</v>
      </c>
      <c r="S720" s="4" t="s">
        <v>480</v>
      </c>
      <c r="T720" s="4">
        <v>2</v>
      </c>
      <c r="U720" s="4" t="s">
        <v>77</v>
      </c>
      <c r="V720" s="4" t="s">
        <v>78</v>
      </c>
      <c r="W720" s="4" t="s">
        <v>78</v>
      </c>
      <c r="X720" s="4">
        <v>73</v>
      </c>
      <c r="Y720" s="4">
        <v>1</v>
      </c>
      <c r="Z720" s="4">
        <v>5</v>
      </c>
      <c r="AA720" s="4">
        <v>128</v>
      </c>
    </row>
    <row r="721" spans="1:27" x14ac:dyDescent="0.2">
      <c r="A721" s="4">
        <v>623</v>
      </c>
      <c r="B721" s="4" t="s">
        <v>3132</v>
      </c>
      <c r="C721" s="4">
        <v>0</v>
      </c>
      <c r="D721" s="4" t="s">
        <v>4106</v>
      </c>
      <c r="E721" s="4" t="s">
        <v>1829</v>
      </c>
      <c r="F721" s="4" t="s">
        <v>32</v>
      </c>
      <c r="G721" s="4" t="s">
        <v>33</v>
      </c>
      <c r="H721" s="4">
        <v>1</v>
      </c>
      <c r="I721" s="4" t="s">
        <v>34</v>
      </c>
      <c r="J721" s="4" t="s">
        <v>35</v>
      </c>
      <c r="K721" s="4" t="s">
        <v>1830</v>
      </c>
      <c r="L721" s="4" t="s">
        <v>4698</v>
      </c>
      <c r="M721" s="4" t="s">
        <v>1798</v>
      </c>
      <c r="N721" s="4" t="s">
        <v>1798</v>
      </c>
      <c r="O721" s="4" t="s">
        <v>1831</v>
      </c>
      <c r="P721" s="4" t="s">
        <v>4863</v>
      </c>
      <c r="Q721" s="4" t="s">
        <v>1816</v>
      </c>
      <c r="R721" s="4" t="s">
        <v>1801</v>
      </c>
      <c r="S721" s="4" t="s">
        <v>1831</v>
      </c>
      <c r="T721" s="4">
        <v>1</v>
      </c>
      <c r="U721" s="4" t="s">
        <v>41</v>
      </c>
      <c r="V721" s="4">
        <v>1</v>
      </c>
      <c r="W721" s="4">
        <v>2016</v>
      </c>
      <c r="X721" s="4">
        <v>205</v>
      </c>
      <c r="Y721" s="4">
        <v>5</v>
      </c>
      <c r="Z721" s="4">
        <v>10</v>
      </c>
      <c r="AA721" s="4">
        <v>623</v>
      </c>
    </row>
    <row r="722" spans="1:27" x14ac:dyDescent="0.2">
      <c r="A722" s="4">
        <v>616</v>
      </c>
      <c r="B722" s="4" t="s">
        <v>3125</v>
      </c>
      <c r="C722" s="4">
        <v>0</v>
      </c>
      <c r="D722" s="4" t="s">
        <v>4107</v>
      </c>
      <c r="E722" s="4" t="s">
        <v>1808</v>
      </c>
      <c r="F722" s="4" t="s">
        <v>32</v>
      </c>
      <c r="G722" s="4" t="s">
        <v>33</v>
      </c>
      <c r="H722" s="4">
        <v>1</v>
      </c>
      <c r="I722" s="4" t="s">
        <v>34</v>
      </c>
      <c r="J722" s="4" t="s">
        <v>35</v>
      </c>
      <c r="K722" s="4" t="s">
        <v>1809</v>
      </c>
      <c r="L722" s="4" t="s">
        <v>4697</v>
      </c>
      <c r="M722" s="4" t="s">
        <v>1798</v>
      </c>
      <c r="N722" s="4" t="s">
        <v>1799</v>
      </c>
      <c r="O722" s="4" t="s">
        <v>1806</v>
      </c>
      <c r="P722" s="4" t="s">
        <v>4862</v>
      </c>
      <c r="Q722" s="4" t="s">
        <v>1800</v>
      </c>
      <c r="R722" s="4" t="s">
        <v>1801</v>
      </c>
      <c r="S722" s="4" t="s">
        <v>1806</v>
      </c>
      <c r="T722" s="4">
        <v>1</v>
      </c>
      <c r="U722" s="4" t="s">
        <v>41</v>
      </c>
      <c r="V722" s="4">
        <v>1</v>
      </c>
      <c r="W722" s="4">
        <v>2016</v>
      </c>
      <c r="X722" s="4">
        <v>260</v>
      </c>
      <c r="Y722" s="4">
        <v>5</v>
      </c>
      <c r="Z722" s="4">
        <v>13</v>
      </c>
      <c r="AA722" s="4">
        <v>616</v>
      </c>
    </row>
    <row r="723" spans="1:27" x14ac:dyDescent="0.2">
      <c r="A723" s="4">
        <v>118</v>
      </c>
      <c r="B723" s="4" t="s">
        <v>2627</v>
      </c>
      <c r="C723" s="4">
        <v>0</v>
      </c>
      <c r="D723" s="4" t="s">
        <v>4108</v>
      </c>
      <c r="E723" s="4" t="s">
        <v>444</v>
      </c>
      <c r="F723" s="4" t="s">
        <v>32</v>
      </c>
      <c r="G723" s="4" t="s">
        <v>33</v>
      </c>
      <c r="H723" s="4">
        <v>1</v>
      </c>
      <c r="I723" s="4" t="s">
        <v>34</v>
      </c>
      <c r="J723" s="4" t="s">
        <v>35</v>
      </c>
      <c r="K723" s="4" t="s">
        <v>445</v>
      </c>
      <c r="L723" s="4" t="s">
        <v>4699</v>
      </c>
      <c r="M723" s="4" t="s">
        <v>375</v>
      </c>
      <c r="N723" s="4" t="s">
        <v>442</v>
      </c>
      <c r="O723" s="4" t="s">
        <v>446</v>
      </c>
      <c r="P723" s="4" t="s">
        <v>4901</v>
      </c>
      <c r="Q723" s="4" t="s">
        <v>443</v>
      </c>
      <c r="R723" s="4" t="s">
        <v>379</v>
      </c>
      <c r="S723" s="4" t="s">
        <v>444</v>
      </c>
      <c r="T723" s="4">
        <v>1</v>
      </c>
      <c r="U723" s="4" t="s">
        <v>41</v>
      </c>
      <c r="V723" s="4">
        <v>1</v>
      </c>
      <c r="W723" s="4">
        <v>2015</v>
      </c>
      <c r="X723" s="4">
        <v>586</v>
      </c>
      <c r="Y723" s="4">
        <v>3</v>
      </c>
      <c r="Z723" s="4">
        <v>20</v>
      </c>
      <c r="AA723" s="4">
        <v>118</v>
      </c>
    </row>
    <row r="724" spans="1:27" x14ac:dyDescent="0.2">
      <c r="A724" s="4">
        <v>109</v>
      </c>
      <c r="B724" s="4" t="s">
        <v>2618</v>
      </c>
      <c r="C724" s="4">
        <v>0</v>
      </c>
      <c r="D724" s="4" t="s">
        <v>4109</v>
      </c>
      <c r="E724" s="4" t="s">
        <v>413</v>
      </c>
      <c r="F724" s="4" t="s">
        <v>32</v>
      </c>
      <c r="G724" s="4" t="s">
        <v>33</v>
      </c>
      <c r="H724" s="4">
        <v>1</v>
      </c>
      <c r="I724" s="4" t="s">
        <v>34</v>
      </c>
      <c r="J724" s="4" t="s">
        <v>35</v>
      </c>
      <c r="K724" s="4" t="s">
        <v>414</v>
      </c>
      <c r="L724" s="4" t="s">
        <v>4609</v>
      </c>
      <c r="M724" s="4" t="s">
        <v>375</v>
      </c>
      <c r="N724" s="4" t="s">
        <v>376</v>
      </c>
      <c r="O724" s="4" t="s">
        <v>409</v>
      </c>
      <c r="P724" s="4" t="s">
        <v>4859</v>
      </c>
      <c r="Q724" s="4" t="s">
        <v>378</v>
      </c>
      <c r="R724" s="4" t="s">
        <v>379</v>
      </c>
      <c r="S724" s="4" t="s">
        <v>409</v>
      </c>
      <c r="T724" s="4">
        <v>1</v>
      </c>
      <c r="U724" s="4" t="s">
        <v>41</v>
      </c>
      <c r="V724" s="4" t="s">
        <v>78</v>
      </c>
      <c r="W724" s="4" t="s">
        <v>78</v>
      </c>
      <c r="X724" s="4">
        <v>78</v>
      </c>
      <c r="Y724" s="4">
        <v>0</v>
      </c>
      <c r="Z724" s="4">
        <v>5</v>
      </c>
      <c r="AA724" s="4">
        <v>109</v>
      </c>
    </row>
    <row r="725" spans="1:27" x14ac:dyDescent="0.2">
      <c r="A725" s="4">
        <v>365</v>
      </c>
      <c r="B725" s="4" t="s">
        <v>2874</v>
      </c>
      <c r="C725" s="4">
        <v>0</v>
      </c>
      <c r="D725" s="4" t="s">
        <v>4110</v>
      </c>
      <c r="E725" s="4" t="s">
        <v>1137</v>
      </c>
      <c r="F725" s="4" t="s">
        <v>32</v>
      </c>
      <c r="G725" s="4" t="s">
        <v>33</v>
      </c>
      <c r="H725" s="4">
        <v>1</v>
      </c>
      <c r="I725" s="4" t="s">
        <v>34</v>
      </c>
      <c r="J725" s="4" t="s">
        <v>35</v>
      </c>
      <c r="K725" s="4" t="s">
        <v>1184</v>
      </c>
      <c r="L725" s="4" t="s">
        <v>4700</v>
      </c>
      <c r="M725" s="4" t="s">
        <v>1105</v>
      </c>
      <c r="N725" s="4" t="s">
        <v>960</v>
      </c>
      <c r="O725" s="4" t="s">
        <v>1185</v>
      </c>
      <c r="P725" s="4" t="s">
        <v>4824</v>
      </c>
      <c r="Q725" s="4" t="s">
        <v>1176</v>
      </c>
      <c r="R725" s="4" t="s">
        <v>1109</v>
      </c>
      <c r="S725" s="4" t="s">
        <v>1185</v>
      </c>
      <c r="T725" s="4">
        <v>1</v>
      </c>
      <c r="U725" s="4" t="s">
        <v>41</v>
      </c>
      <c r="V725" s="4" t="s">
        <v>78</v>
      </c>
      <c r="W725" s="4" t="s">
        <v>78</v>
      </c>
      <c r="X725" s="4">
        <v>36</v>
      </c>
      <c r="Y725" s="4">
        <v>2</v>
      </c>
      <c r="Z725" s="4">
        <v>5</v>
      </c>
      <c r="AA725" s="4">
        <v>365</v>
      </c>
    </row>
    <row r="726" spans="1:27" x14ac:dyDescent="0.2">
      <c r="A726" s="4">
        <v>394</v>
      </c>
      <c r="B726" s="4" t="s">
        <v>2903</v>
      </c>
      <c r="C726" s="4">
        <v>0</v>
      </c>
      <c r="D726" s="4" t="s">
        <v>4111</v>
      </c>
      <c r="E726" s="4">
        <v>7221</v>
      </c>
      <c r="F726" s="4" t="s">
        <v>32</v>
      </c>
      <c r="G726" s="4" t="s">
        <v>33</v>
      </c>
      <c r="H726" s="4">
        <v>1</v>
      </c>
      <c r="I726" s="4" t="s">
        <v>34</v>
      </c>
      <c r="J726" s="4" t="s">
        <v>35</v>
      </c>
      <c r="K726" s="4" t="s">
        <v>1254</v>
      </c>
      <c r="L726" s="4" t="s">
        <v>4354</v>
      </c>
      <c r="M726" s="4" t="s">
        <v>1105</v>
      </c>
      <c r="N726" s="4" t="s">
        <v>1105</v>
      </c>
      <c r="O726" s="4" t="s">
        <v>1223</v>
      </c>
      <c r="P726" s="4" t="s">
        <v>4701</v>
      </c>
      <c r="Q726" s="4" t="s">
        <v>1224</v>
      </c>
      <c r="R726" s="4" t="s">
        <v>1225</v>
      </c>
      <c r="S726" s="4" t="s">
        <v>1223</v>
      </c>
      <c r="T726" s="4">
        <v>1</v>
      </c>
      <c r="U726" s="4" t="s">
        <v>41</v>
      </c>
      <c r="V726" s="4" t="s">
        <v>78</v>
      </c>
      <c r="W726" s="4" t="s">
        <v>78</v>
      </c>
      <c r="X726" s="4">
        <v>483</v>
      </c>
      <c r="Y726" s="4">
        <v>9</v>
      </c>
      <c r="Z726" s="4">
        <v>18</v>
      </c>
      <c r="AA726" s="4">
        <v>394</v>
      </c>
    </row>
    <row r="727" spans="1:27" x14ac:dyDescent="0.2">
      <c r="A727" s="4">
        <v>425</v>
      </c>
      <c r="B727" s="4" t="s">
        <v>2934</v>
      </c>
      <c r="C727" s="4">
        <v>0</v>
      </c>
      <c r="D727" s="4" t="s">
        <v>4112</v>
      </c>
      <c r="E727" s="4" t="s">
        <v>1321</v>
      </c>
      <c r="F727" s="4" t="s">
        <v>32</v>
      </c>
      <c r="G727" s="4" t="s">
        <v>33</v>
      </c>
      <c r="H727" s="4">
        <v>1</v>
      </c>
      <c r="I727" s="4" t="s">
        <v>34</v>
      </c>
      <c r="J727" s="4" t="s">
        <v>35</v>
      </c>
      <c r="K727" s="4" t="s">
        <v>1322</v>
      </c>
      <c r="L727" s="4" t="s">
        <v>4701</v>
      </c>
      <c r="M727" s="4" t="s">
        <v>1105</v>
      </c>
      <c r="N727" s="4" t="s">
        <v>1105</v>
      </c>
      <c r="O727" s="4" t="s">
        <v>1323</v>
      </c>
      <c r="P727" s="4" t="s">
        <v>4360</v>
      </c>
      <c r="Q727" s="4" t="s">
        <v>1288</v>
      </c>
      <c r="R727" s="4" t="s">
        <v>1225</v>
      </c>
      <c r="S727" s="4" t="s">
        <v>1323</v>
      </c>
      <c r="T727" s="4">
        <v>1</v>
      </c>
      <c r="U727" s="4" t="s">
        <v>41</v>
      </c>
      <c r="V727" s="4" t="s">
        <v>78</v>
      </c>
      <c r="W727" s="4" t="s">
        <v>78</v>
      </c>
      <c r="X727" s="4">
        <v>536</v>
      </c>
      <c r="Y727" s="4">
        <v>10</v>
      </c>
      <c r="Z727" s="4">
        <v>17</v>
      </c>
      <c r="AA727" s="4">
        <v>425</v>
      </c>
    </row>
    <row r="728" spans="1:27" x14ac:dyDescent="0.2">
      <c r="A728" s="4">
        <v>100</v>
      </c>
      <c r="B728" s="4" t="s">
        <v>2609</v>
      </c>
      <c r="C728" s="4">
        <v>0</v>
      </c>
      <c r="D728" s="4" t="s">
        <v>4113</v>
      </c>
      <c r="E728" s="4" t="s">
        <v>384</v>
      </c>
      <c r="F728" s="4" t="s">
        <v>32</v>
      </c>
      <c r="G728" s="4" t="s">
        <v>33</v>
      </c>
      <c r="H728" s="4">
        <v>1</v>
      </c>
      <c r="I728" s="4" t="s">
        <v>34</v>
      </c>
      <c r="J728" s="4" t="s">
        <v>35</v>
      </c>
      <c r="K728" s="4" t="s">
        <v>385</v>
      </c>
      <c r="L728" s="4" t="s">
        <v>4529</v>
      </c>
      <c r="M728" s="4" t="s">
        <v>375</v>
      </c>
      <c r="N728" s="4" t="s">
        <v>386</v>
      </c>
      <c r="O728" s="4" t="s">
        <v>386</v>
      </c>
      <c r="P728" s="4" t="s">
        <v>4843</v>
      </c>
      <c r="Q728" s="4" t="s">
        <v>387</v>
      </c>
      <c r="R728" s="4" t="s">
        <v>379</v>
      </c>
      <c r="S728" s="4" t="s">
        <v>385</v>
      </c>
      <c r="T728" s="4">
        <v>2</v>
      </c>
      <c r="U728" s="4" t="s">
        <v>77</v>
      </c>
      <c r="V728" s="4" t="s">
        <v>78</v>
      </c>
      <c r="W728" s="4" t="s">
        <v>78</v>
      </c>
      <c r="X728" s="4">
        <v>33</v>
      </c>
      <c r="Y728" s="4">
        <v>2</v>
      </c>
      <c r="Z728" s="4">
        <v>5</v>
      </c>
      <c r="AA728" s="4">
        <v>100</v>
      </c>
    </row>
    <row r="729" spans="1:27" x14ac:dyDescent="0.2">
      <c r="A729" s="4">
        <v>527</v>
      </c>
      <c r="B729" s="4" t="s">
        <v>3036</v>
      </c>
      <c r="C729" s="4">
        <v>0</v>
      </c>
      <c r="D729" s="4" t="s">
        <v>4114</v>
      </c>
      <c r="E729" s="4" t="s">
        <v>1593</v>
      </c>
      <c r="F729" s="4" t="s">
        <v>32</v>
      </c>
      <c r="G729" s="4" t="s">
        <v>33</v>
      </c>
      <c r="H729" s="4">
        <v>1</v>
      </c>
      <c r="I729" s="4" t="s">
        <v>34</v>
      </c>
      <c r="J729" s="4" t="s">
        <v>35</v>
      </c>
      <c r="K729" s="4" t="s">
        <v>1594</v>
      </c>
      <c r="L729" s="4" t="s">
        <v>4702</v>
      </c>
      <c r="M729" s="4" t="s">
        <v>1490</v>
      </c>
      <c r="N729" s="4" t="s">
        <v>1545</v>
      </c>
      <c r="O729" s="4" t="s">
        <v>1595</v>
      </c>
      <c r="P729" s="4" t="s">
        <v>4902</v>
      </c>
      <c r="Q729" s="4" t="s">
        <v>1547</v>
      </c>
      <c r="R729" s="4" t="s">
        <v>1494</v>
      </c>
      <c r="S729" s="4" t="s">
        <v>1596</v>
      </c>
      <c r="T729" s="4">
        <v>1</v>
      </c>
      <c r="U729" s="4" t="s">
        <v>41</v>
      </c>
      <c r="V729" s="4" t="s">
        <v>78</v>
      </c>
      <c r="W729" s="4" t="s">
        <v>78</v>
      </c>
      <c r="X729" s="4">
        <v>115</v>
      </c>
      <c r="Y729" s="4">
        <v>1</v>
      </c>
      <c r="Z729" s="4">
        <v>6</v>
      </c>
      <c r="AA729" s="4">
        <v>527</v>
      </c>
    </row>
    <row r="730" spans="1:27" x14ac:dyDescent="0.2">
      <c r="A730" s="4">
        <v>576</v>
      </c>
      <c r="B730" s="4" t="s">
        <v>3085</v>
      </c>
      <c r="C730" s="4">
        <v>0</v>
      </c>
      <c r="D730" s="4" t="s">
        <v>4115</v>
      </c>
      <c r="E730" s="4" t="s">
        <v>1710</v>
      </c>
      <c r="F730" s="4" t="s">
        <v>32</v>
      </c>
      <c r="G730" s="4" t="s">
        <v>33</v>
      </c>
      <c r="H730" s="4">
        <v>1</v>
      </c>
      <c r="I730" s="4" t="s">
        <v>34</v>
      </c>
      <c r="J730" s="4" t="s">
        <v>35</v>
      </c>
      <c r="K730" s="4" t="s">
        <v>1711</v>
      </c>
      <c r="L730" s="4" t="s">
        <v>4336</v>
      </c>
      <c r="M730" s="4" t="s">
        <v>1490</v>
      </c>
      <c r="N730" s="4" t="s">
        <v>1502</v>
      </c>
      <c r="O730" s="4" t="s">
        <v>406</v>
      </c>
      <c r="P730" s="4" t="s">
        <v>4826</v>
      </c>
      <c r="Q730" s="4" t="s">
        <v>1503</v>
      </c>
      <c r="R730" s="4" t="s">
        <v>1494</v>
      </c>
      <c r="S730" s="4" t="s">
        <v>1712</v>
      </c>
      <c r="T730" s="4">
        <v>2</v>
      </c>
      <c r="U730" s="4" t="s">
        <v>77</v>
      </c>
      <c r="V730" s="4" t="s">
        <v>78</v>
      </c>
      <c r="W730" s="4" t="s">
        <v>78</v>
      </c>
      <c r="X730" s="4">
        <v>51</v>
      </c>
      <c r="Y730" s="4">
        <v>1</v>
      </c>
      <c r="Z730" s="4">
        <v>5</v>
      </c>
      <c r="AA730" s="4">
        <v>576</v>
      </c>
    </row>
    <row r="731" spans="1:27" x14ac:dyDescent="0.2">
      <c r="A731" s="4">
        <v>275</v>
      </c>
      <c r="B731" s="4" t="s">
        <v>2784</v>
      </c>
      <c r="C731" s="4">
        <v>0</v>
      </c>
      <c r="D731" s="4" t="s">
        <v>4116</v>
      </c>
      <c r="E731" s="4" t="s">
        <v>219</v>
      </c>
      <c r="F731" s="4" t="s">
        <v>32</v>
      </c>
      <c r="G731" s="4" t="s">
        <v>33</v>
      </c>
      <c r="H731" s="4">
        <v>1</v>
      </c>
      <c r="I731" s="4" t="s">
        <v>34</v>
      </c>
      <c r="J731" s="4" t="s">
        <v>35</v>
      </c>
      <c r="K731" s="4" t="s">
        <v>910</v>
      </c>
      <c r="L731" s="4" t="s">
        <v>4393</v>
      </c>
      <c r="M731" s="4" t="s">
        <v>902</v>
      </c>
      <c r="N731" s="4" t="s">
        <v>903</v>
      </c>
      <c r="O731" s="4" t="s">
        <v>904</v>
      </c>
      <c r="P731" s="4" t="s">
        <v>4849</v>
      </c>
      <c r="Q731" s="4" t="s">
        <v>905</v>
      </c>
      <c r="R731" s="4" t="s">
        <v>906</v>
      </c>
      <c r="S731" s="4" t="s">
        <v>128</v>
      </c>
      <c r="T731" s="4">
        <v>1</v>
      </c>
      <c r="U731" s="4" t="s">
        <v>41</v>
      </c>
      <c r="V731" s="4">
        <v>1</v>
      </c>
      <c r="W731" s="4">
        <v>2015</v>
      </c>
      <c r="X731" s="4">
        <v>201</v>
      </c>
      <c r="Y731" s="4">
        <v>8</v>
      </c>
      <c r="Z731" s="4">
        <v>12</v>
      </c>
      <c r="AA731" s="4">
        <v>275</v>
      </c>
    </row>
    <row r="732" spans="1:27" x14ac:dyDescent="0.2">
      <c r="A732" s="4">
        <v>310</v>
      </c>
      <c r="B732" s="4" t="s">
        <v>2819</v>
      </c>
      <c r="C732" s="4">
        <v>0</v>
      </c>
      <c r="D732" s="4" t="s">
        <v>4117</v>
      </c>
      <c r="E732" s="4" t="s">
        <v>1012</v>
      </c>
      <c r="F732" s="4" t="s">
        <v>32</v>
      </c>
      <c r="G732" s="4" t="s">
        <v>33</v>
      </c>
      <c r="H732" s="4">
        <v>1</v>
      </c>
      <c r="I732" s="4" t="s">
        <v>34</v>
      </c>
      <c r="J732" s="4" t="s">
        <v>35</v>
      </c>
      <c r="K732" s="4" t="s">
        <v>1013</v>
      </c>
      <c r="L732" s="4" t="s">
        <v>4389</v>
      </c>
      <c r="M732" s="4" t="s">
        <v>902</v>
      </c>
      <c r="N732" s="4" t="s">
        <v>903</v>
      </c>
      <c r="O732" s="4" t="s">
        <v>999</v>
      </c>
      <c r="P732" s="4" t="s">
        <v>4908</v>
      </c>
      <c r="Q732" s="4" t="s">
        <v>1010</v>
      </c>
      <c r="R732" s="4" t="s">
        <v>906</v>
      </c>
      <c r="S732" s="4" t="s">
        <v>219</v>
      </c>
      <c r="T732" s="4">
        <v>1</v>
      </c>
      <c r="U732" s="4" t="s">
        <v>41</v>
      </c>
      <c r="V732" s="4" t="s">
        <v>78</v>
      </c>
      <c r="W732" s="4" t="s">
        <v>78</v>
      </c>
      <c r="X732" s="4">
        <v>650</v>
      </c>
      <c r="Y732" s="4">
        <v>8</v>
      </c>
      <c r="Z732" s="4">
        <v>23</v>
      </c>
      <c r="AA732" s="4">
        <v>310</v>
      </c>
    </row>
    <row r="733" spans="1:27" x14ac:dyDescent="0.2">
      <c r="A733" s="4">
        <v>296</v>
      </c>
      <c r="B733" s="4" t="s">
        <v>2805</v>
      </c>
      <c r="C733" s="4">
        <v>0</v>
      </c>
      <c r="D733" s="4" t="s">
        <v>4118</v>
      </c>
      <c r="E733" s="4" t="s">
        <v>975</v>
      </c>
      <c r="F733" s="4" t="s">
        <v>32</v>
      </c>
      <c r="G733" s="4" t="s">
        <v>33</v>
      </c>
      <c r="H733" s="4">
        <v>1</v>
      </c>
      <c r="I733" s="4" t="s">
        <v>34</v>
      </c>
      <c r="J733" s="4" t="s">
        <v>35</v>
      </c>
      <c r="K733" s="4" t="s">
        <v>976</v>
      </c>
      <c r="L733" s="4" t="s">
        <v>4388</v>
      </c>
      <c r="M733" s="4" t="s">
        <v>902</v>
      </c>
      <c r="N733" s="4" t="s">
        <v>969</v>
      </c>
      <c r="O733" s="4" t="s">
        <v>969</v>
      </c>
      <c r="P733" s="4" t="s">
        <v>4848</v>
      </c>
      <c r="Q733" s="4" t="s">
        <v>974</v>
      </c>
      <c r="R733" s="4" t="s">
        <v>906</v>
      </c>
      <c r="S733" s="4" t="s">
        <v>969</v>
      </c>
      <c r="T733" s="4">
        <v>1</v>
      </c>
      <c r="U733" s="4" t="s">
        <v>41</v>
      </c>
      <c r="V733" s="4">
        <v>1</v>
      </c>
      <c r="W733" s="4">
        <v>2016</v>
      </c>
      <c r="X733" s="4">
        <v>781</v>
      </c>
      <c r="Y733" s="4">
        <v>14</v>
      </c>
      <c r="Z733" s="4">
        <v>25</v>
      </c>
      <c r="AA733" s="4">
        <v>296</v>
      </c>
    </row>
    <row r="734" spans="1:27" x14ac:dyDescent="0.2">
      <c r="A734" s="4">
        <v>577</v>
      </c>
      <c r="B734" s="4" t="s">
        <v>3086</v>
      </c>
      <c r="C734" s="4">
        <v>0</v>
      </c>
      <c r="D734" s="4" t="s">
        <v>4119</v>
      </c>
      <c r="E734" s="4" t="s">
        <v>1713</v>
      </c>
      <c r="F734" s="4" t="s">
        <v>32</v>
      </c>
      <c r="G734" s="4" t="s">
        <v>33</v>
      </c>
      <c r="H734" s="4">
        <v>1</v>
      </c>
      <c r="I734" s="4" t="s">
        <v>34</v>
      </c>
      <c r="J734" s="4" t="s">
        <v>35</v>
      </c>
      <c r="K734" s="4" t="s">
        <v>1594</v>
      </c>
      <c r="L734" s="4" t="s">
        <v>4564</v>
      </c>
      <c r="M734" s="4" t="s">
        <v>1490</v>
      </c>
      <c r="N734" s="4" t="s">
        <v>1491</v>
      </c>
      <c r="O734" s="4" t="s">
        <v>1650</v>
      </c>
      <c r="P734" s="4" t="s">
        <v>4794</v>
      </c>
      <c r="Q734" s="4" t="s">
        <v>1493</v>
      </c>
      <c r="R734" s="4" t="s">
        <v>1494</v>
      </c>
      <c r="S734" s="4" t="s">
        <v>1714</v>
      </c>
      <c r="T734" s="4">
        <v>2</v>
      </c>
      <c r="U734" s="4" t="s">
        <v>77</v>
      </c>
      <c r="V734" s="4" t="s">
        <v>78</v>
      </c>
      <c r="W734" s="4" t="s">
        <v>78</v>
      </c>
      <c r="X734" s="4">
        <v>37</v>
      </c>
      <c r="Y734" s="4">
        <v>1</v>
      </c>
      <c r="Z734" s="4">
        <v>5</v>
      </c>
      <c r="AA734" s="4">
        <v>577</v>
      </c>
    </row>
    <row r="735" spans="1:27" x14ac:dyDescent="0.2">
      <c r="A735" s="4">
        <v>157</v>
      </c>
      <c r="B735" s="4" t="s">
        <v>2666</v>
      </c>
      <c r="C735" s="4">
        <v>0</v>
      </c>
      <c r="D735" s="4" t="s">
        <v>4120</v>
      </c>
      <c r="E735" s="4" t="s">
        <v>567</v>
      </c>
      <c r="F735" s="4" t="s">
        <v>32</v>
      </c>
      <c r="G735" s="4" t="s">
        <v>33</v>
      </c>
      <c r="H735" s="4">
        <v>1</v>
      </c>
      <c r="I735" s="4" t="s">
        <v>34</v>
      </c>
      <c r="J735" s="4" t="s">
        <v>35</v>
      </c>
      <c r="K735" s="4" t="s">
        <v>477</v>
      </c>
      <c r="L735" s="4" t="s">
        <v>4695</v>
      </c>
      <c r="M735" s="4" t="s">
        <v>515</v>
      </c>
      <c r="N735" s="4" t="s">
        <v>555</v>
      </c>
      <c r="O735" s="4" t="s">
        <v>566</v>
      </c>
      <c r="P735" s="4" t="s">
        <v>4864</v>
      </c>
      <c r="Q735" s="4" t="s">
        <v>556</v>
      </c>
      <c r="R735" s="4" t="s">
        <v>518</v>
      </c>
      <c r="S735" s="4" t="s">
        <v>568</v>
      </c>
      <c r="T735" s="4">
        <v>1</v>
      </c>
      <c r="U735" s="4" t="s">
        <v>41</v>
      </c>
      <c r="V735" s="4">
        <v>1</v>
      </c>
      <c r="W735" s="4">
        <v>2015</v>
      </c>
      <c r="X735" s="4">
        <v>192</v>
      </c>
      <c r="Y735" s="4">
        <v>3</v>
      </c>
      <c r="Z735" s="4">
        <v>10</v>
      </c>
      <c r="AA735" s="4">
        <v>157</v>
      </c>
    </row>
    <row r="736" spans="1:27" x14ac:dyDescent="0.2">
      <c r="A736" s="4">
        <v>662</v>
      </c>
      <c r="B736" s="4" t="s">
        <v>3171</v>
      </c>
      <c r="C736" s="4">
        <v>0</v>
      </c>
      <c r="D736" s="4" t="s">
        <v>4121</v>
      </c>
      <c r="E736" s="4" t="s">
        <v>1925</v>
      </c>
      <c r="F736" s="4" t="s">
        <v>32</v>
      </c>
      <c r="G736" s="4" t="s">
        <v>33</v>
      </c>
      <c r="H736" s="4">
        <v>2</v>
      </c>
      <c r="I736" s="4" t="s">
        <v>47</v>
      </c>
      <c r="J736" s="4" t="s">
        <v>48</v>
      </c>
      <c r="K736" s="4" t="s">
        <v>1926</v>
      </c>
      <c r="L736" s="4" t="s">
        <v>4368</v>
      </c>
      <c r="M736" s="4" t="s">
        <v>1841</v>
      </c>
      <c r="N736" s="4" t="s">
        <v>1841</v>
      </c>
      <c r="O736" s="4" t="s">
        <v>1912</v>
      </c>
      <c r="P736" s="4" t="s">
        <v>4836</v>
      </c>
      <c r="Q736" s="4" t="s">
        <v>1905</v>
      </c>
      <c r="R736" s="4" t="s">
        <v>1844</v>
      </c>
      <c r="S736" s="4" t="s">
        <v>1927</v>
      </c>
      <c r="T736" s="4">
        <v>2</v>
      </c>
      <c r="U736" s="4" t="s">
        <v>77</v>
      </c>
      <c r="V736" s="4">
        <v>1</v>
      </c>
      <c r="W736" s="4">
        <v>2016</v>
      </c>
      <c r="X736" s="4">
        <v>189</v>
      </c>
      <c r="Y736" s="4">
        <v>2</v>
      </c>
      <c r="Z736" s="4">
        <v>8</v>
      </c>
      <c r="AA736" s="4">
        <v>662</v>
      </c>
    </row>
    <row r="737" spans="1:27" x14ac:dyDescent="0.2">
      <c r="A737" s="4">
        <v>70</v>
      </c>
      <c r="B737" s="4" t="s">
        <v>2579</v>
      </c>
      <c r="C737" s="4">
        <v>0</v>
      </c>
      <c r="D737" s="4" t="s">
        <v>4122</v>
      </c>
      <c r="E737" s="4" t="s">
        <v>282</v>
      </c>
      <c r="F737" s="4" t="s">
        <v>32</v>
      </c>
      <c r="G737" s="4" t="s">
        <v>33</v>
      </c>
      <c r="H737" s="4">
        <v>2</v>
      </c>
      <c r="I737" s="4" t="s">
        <v>47</v>
      </c>
      <c r="J737" s="4" t="s">
        <v>48</v>
      </c>
      <c r="K737" s="4" t="s">
        <v>283</v>
      </c>
      <c r="L737" s="4" t="s">
        <v>4443</v>
      </c>
      <c r="M737" s="4" t="s">
        <v>236</v>
      </c>
      <c r="N737" s="4" t="s">
        <v>236</v>
      </c>
      <c r="O737" s="4" t="s">
        <v>257</v>
      </c>
      <c r="P737" s="4" t="s">
        <v>4827</v>
      </c>
      <c r="Q737" s="4" t="s">
        <v>253</v>
      </c>
      <c r="R737" s="4" t="s">
        <v>240</v>
      </c>
      <c r="S737" s="4" t="s">
        <v>284</v>
      </c>
      <c r="T737" s="4">
        <v>1</v>
      </c>
      <c r="U737" s="4" t="s">
        <v>41</v>
      </c>
      <c r="V737" s="4" t="s">
        <v>78</v>
      </c>
      <c r="W737" s="4" t="s">
        <v>78</v>
      </c>
      <c r="X737" s="4">
        <v>158</v>
      </c>
      <c r="Y737" s="4">
        <v>3</v>
      </c>
      <c r="Z737" s="4">
        <v>5</v>
      </c>
      <c r="AA737" s="4">
        <v>70</v>
      </c>
    </row>
    <row r="738" spans="1:27" x14ac:dyDescent="0.2">
      <c r="A738" s="4">
        <v>247</v>
      </c>
      <c r="B738" s="4" t="s">
        <v>2756</v>
      </c>
      <c r="C738" s="4">
        <v>0</v>
      </c>
      <c r="D738" s="4" t="s">
        <v>4123</v>
      </c>
      <c r="E738" s="4" t="s">
        <v>54</v>
      </c>
      <c r="F738" s="4" t="s">
        <v>32</v>
      </c>
      <c r="G738" s="4" t="s">
        <v>33</v>
      </c>
      <c r="H738" s="4">
        <v>1</v>
      </c>
      <c r="I738" s="4" t="s">
        <v>34</v>
      </c>
      <c r="J738" s="4" t="s">
        <v>35</v>
      </c>
      <c r="K738" s="4" t="s">
        <v>259</v>
      </c>
      <c r="L738" s="4" t="s">
        <v>4703</v>
      </c>
      <c r="M738" s="4" t="s">
        <v>757</v>
      </c>
      <c r="N738" s="4" t="s">
        <v>820</v>
      </c>
      <c r="O738" s="4" t="s">
        <v>827</v>
      </c>
      <c r="P738" s="4" t="s">
        <v>4822</v>
      </c>
      <c r="Q738" s="4" t="s">
        <v>822</v>
      </c>
      <c r="R738" s="4" t="s">
        <v>760</v>
      </c>
      <c r="S738" s="4" t="s">
        <v>515</v>
      </c>
      <c r="T738" s="4">
        <v>2</v>
      </c>
      <c r="U738" s="4" t="s">
        <v>77</v>
      </c>
      <c r="V738" s="4" t="s">
        <v>78</v>
      </c>
      <c r="W738" s="4" t="s">
        <v>78</v>
      </c>
      <c r="X738" s="4">
        <v>52</v>
      </c>
      <c r="Y738" s="4">
        <v>1</v>
      </c>
      <c r="Z738" s="4">
        <v>5</v>
      </c>
      <c r="AA738" s="4">
        <v>247</v>
      </c>
    </row>
    <row r="739" spans="1:27" x14ac:dyDescent="0.2">
      <c r="A739" s="4">
        <v>321</v>
      </c>
      <c r="B739" s="4" t="s">
        <v>2830</v>
      </c>
      <c r="C739" s="4">
        <v>0</v>
      </c>
      <c r="D739" s="4" t="s">
        <v>4124</v>
      </c>
      <c r="E739" s="4" t="s">
        <v>1040</v>
      </c>
      <c r="F739" s="4" t="s">
        <v>32</v>
      </c>
      <c r="G739" s="4" t="s">
        <v>33</v>
      </c>
      <c r="H739" s="4">
        <v>1</v>
      </c>
      <c r="I739" s="4" t="s">
        <v>34</v>
      </c>
      <c r="J739" s="4" t="s">
        <v>35</v>
      </c>
      <c r="K739" s="4" t="s">
        <v>1041</v>
      </c>
      <c r="L739" s="4" t="s">
        <v>4704</v>
      </c>
      <c r="M739" s="4" t="s">
        <v>128</v>
      </c>
      <c r="N739" s="4" t="s">
        <v>1042</v>
      </c>
      <c r="O739" s="4" t="s">
        <v>1043</v>
      </c>
      <c r="P739" s="4" t="s">
        <v>4916</v>
      </c>
      <c r="Q739" s="4" t="s">
        <v>1044</v>
      </c>
      <c r="R739" s="4" t="s">
        <v>1045</v>
      </c>
      <c r="S739" s="4" t="s">
        <v>1046</v>
      </c>
      <c r="T739" s="4"/>
      <c r="U739" s="4" t="s">
        <v>77</v>
      </c>
      <c r="V739" s="4"/>
      <c r="W739" s="4"/>
      <c r="X739" s="4">
        <v>158</v>
      </c>
      <c r="Y739" s="4">
        <v>1</v>
      </c>
      <c r="Z739" s="4">
        <v>6</v>
      </c>
      <c r="AA739" s="4">
        <v>321</v>
      </c>
    </row>
    <row r="740" spans="1:27" x14ac:dyDescent="0.2">
      <c r="A740" s="4">
        <v>625</v>
      </c>
      <c r="B740" s="4" t="s">
        <v>3134</v>
      </c>
      <c r="C740" s="4">
        <v>0</v>
      </c>
      <c r="D740" s="4" t="s">
        <v>4125</v>
      </c>
      <c r="E740" s="4" t="s">
        <v>348</v>
      </c>
      <c r="F740" s="4" t="s">
        <v>32</v>
      </c>
      <c r="G740" s="4" t="s">
        <v>33</v>
      </c>
      <c r="H740" s="4">
        <v>1</v>
      </c>
      <c r="I740" s="4" t="s">
        <v>34</v>
      </c>
      <c r="J740" s="4" t="s">
        <v>35</v>
      </c>
      <c r="K740" s="4" t="s">
        <v>1836</v>
      </c>
      <c r="L740" s="4" t="s">
        <v>4696</v>
      </c>
      <c r="M740" s="4" t="s">
        <v>1798</v>
      </c>
      <c r="N740" s="4" t="s">
        <v>798</v>
      </c>
      <c r="O740" s="4" t="s">
        <v>1834</v>
      </c>
      <c r="P740" s="4" t="s">
        <v>4915</v>
      </c>
      <c r="Q740" s="4" t="s">
        <v>1835</v>
      </c>
      <c r="R740" s="4" t="s">
        <v>1801</v>
      </c>
      <c r="S740" s="4" t="s">
        <v>1834</v>
      </c>
      <c r="T740" s="4">
        <v>1</v>
      </c>
      <c r="U740" s="4" t="s">
        <v>41</v>
      </c>
      <c r="V740" s="4" t="s">
        <v>78</v>
      </c>
      <c r="W740" s="4" t="s">
        <v>78</v>
      </c>
      <c r="X740" s="4">
        <v>153</v>
      </c>
      <c r="Y740" s="4">
        <v>1</v>
      </c>
      <c r="Z740" s="4">
        <v>9</v>
      </c>
      <c r="AA740" s="4">
        <v>625</v>
      </c>
    </row>
    <row r="741" spans="1:27" x14ac:dyDescent="0.2">
      <c r="A741" s="4">
        <v>614</v>
      </c>
      <c r="B741" s="4" t="s">
        <v>3123</v>
      </c>
      <c r="C741" s="4">
        <v>0</v>
      </c>
      <c r="D741" s="4" t="s">
        <v>4126</v>
      </c>
      <c r="E741" s="4" t="s">
        <v>1802</v>
      </c>
      <c r="F741" s="4" t="s">
        <v>32</v>
      </c>
      <c r="G741" s="4" t="s">
        <v>33</v>
      </c>
      <c r="H741" s="4">
        <v>1</v>
      </c>
      <c r="I741" s="4" t="s">
        <v>34</v>
      </c>
      <c r="J741" s="4" t="s">
        <v>35</v>
      </c>
      <c r="K741" s="4" t="s">
        <v>1803</v>
      </c>
      <c r="L741" s="4" t="s">
        <v>4413</v>
      </c>
      <c r="M741" s="4" t="s">
        <v>1798</v>
      </c>
      <c r="N741" s="4" t="s">
        <v>1799</v>
      </c>
      <c r="O741" s="4" t="s">
        <v>1799</v>
      </c>
      <c r="P741" s="4" t="s">
        <v>4862</v>
      </c>
      <c r="Q741" s="4" t="s">
        <v>1800</v>
      </c>
      <c r="R741" s="4" t="s">
        <v>1801</v>
      </c>
      <c r="S741" s="4" t="s">
        <v>1799</v>
      </c>
      <c r="T741" s="4">
        <v>1</v>
      </c>
      <c r="U741" s="4" t="s">
        <v>41</v>
      </c>
      <c r="V741" s="4">
        <v>1</v>
      </c>
      <c r="W741" s="4">
        <v>2016</v>
      </c>
      <c r="X741" s="4">
        <v>326</v>
      </c>
      <c r="Y741" s="4">
        <v>5</v>
      </c>
      <c r="Z741" s="4">
        <v>13</v>
      </c>
      <c r="AA741" s="4">
        <v>614</v>
      </c>
    </row>
    <row r="742" spans="1:27" x14ac:dyDescent="0.2">
      <c r="A742" s="4">
        <v>731</v>
      </c>
      <c r="B742" s="4" t="s">
        <v>3240</v>
      </c>
      <c r="C742" s="4">
        <v>0</v>
      </c>
      <c r="D742" s="4" t="s">
        <v>4127</v>
      </c>
      <c r="E742" s="4" t="s">
        <v>2105</v>
      </c>
      <c r="F742" s="4" t="s">
        <v>32</v>
      </c>
      <c r="G742" s="4" t="s">
        <v>33</v>
      </c>
      <c r="H742" s="4">
        <v>1</v>
      </c>
      <c r="I742" s="4" t="s">
        <v>34</v>
      </c>
      <c r="J742" s="4" t="s">
        <v>35</v>
      </c>
      <c r="K742" s="4" t="s">
        <v>2105</v>
      </c>
      <c r="L742" s="4" t="s">
        <v>4656</v>
      </c>
      <c r="M742" s="4" t="s">
        <v>1977</v>
      </c>
      <c r="N742" s="4" t="s">
        <v>2073</v>
      </c>
      <c r="O742" s="4" t="s">
        <v>2082</v>
      </c>
      <c r="P742" s="4" t="s">
        <v>4801</v>
      </c>
      <c r="Q742" s="4" t="s">
        <v>2075</v>
      </c>
      <c r="R742" s="4" t="s">
        <v>1979</v>
      </c>
      <c r="S742" s="4" t="s">
        <v>2105</v>
      </c>
      <c r="T742" s="4">
        <v>1</v>
      </c>
      <c r="U742" s="4" t="s">
        <v>41</v>
      </c>
      <c r="V742" s="4" t="s">
        <v>78</v>
      </c>
      <c r="W742" s="4" t="s">
        <v>78</v>
      </c>
      <c r="X742" s="4">
        <v>53</v>
      </c>
      <c r="Y742" s="4">
        <v>3</v>
      </c>
      <c r="Z742" s="4">
        <v>5</v>
      </c>
      <c r="AA742" s="4">
        <v>731</v>
      </c>
    </row>
    <row r="743" spans="1:27" x14ac:dyDescent="0.2">
      <c r="A743" s="4">
        <v>732</v>
      </c>
      <c r="B743" s="4" t="s">
        <v>3241</v>
      </c>
      <c r="C743" s="4">
        <v>0</v>
      </c>
      <c r="D743" s="4" t="s">
        <v>4128</v>
      </c>
      <c r="E743" s="4" t="s">
        <v>2106</v>
      </c>
      <c r="F743" s="4" t="s">
        <v>32</v>
      </c>
      <c r="G743" s="4" t="s">
        <v>33</v>
      </c>
      <c r="H743" s="4">
        <v>1</v>
      </c>
      <c r="I743" s="4" t="s">
        <v>34</v>
      </c>
      <c r="J743" s="4" t="s">
        <v>35</v>
      </c>
      <c r="K743" s="4" t="s">
        <v>2106</v>
      </c>
      <c r="L743" s="4" t="s">
        <v>4656</v>
      </c>
      <c r="M743" s="4" t="s">
        <v>1977</v>
      </c>
      <c r="N743" s="4" t="s">
        <v>2073</v>
      </c>
      <c r="O743" s="4" t="s">
        <v>2082</v>
      </c>
      <c r="P743" s="4" t="s">
        <v>4801</v>
      </c>
      <c r="Q743" s="4" t="s">
        <v>2075</v>
      </c>
      <c r="R743" s="4" t="s">
        <v>1979</v>
      </c>
      <c r="S743" s="4" t="s">
        <v>2106</v>
      </c>
      <c r="T743" s="4">
        <v>2</v>
      </c>
      <c r="U743" s="4" t="s">
        <v>77</v>
      </c>
      <c r="V743" s="4" t="s">
        <v>78</v>
      </c>
      <c r="W743" s="4" t="s">
        <v>78</v>
      </c>
      <c r="X743" s="4">
        <v>47</v>
      </c>
      <c r="Y743" s="4">
        <v>2</v>
      </c>
      <c r="Z743" s="4">
        <v>5</v>
      </c>
      <c r="AA743" s="4">
        <v>732</v>
      </c>
    </row>
    <row r="744" spans="1:27" x14ac:dyDescent="0.2">
      <c r="A744" s="4">
        <v>71</v>
      </c>
      <c r="B744" s="4" t="s">
        <v>2580</v>
      </c>
      <c r="C744" s="4">
        <v>0</v>
      </c>
      <c r="D744" s="4" t="s">
        <v>4129</v>
      </c>
      <c r="E744" s="4" t="s">
        <v>285</v>
      </c>
      <c r="F744" s="4" t="s">
        <v>32</v>
      </c>
      <c r="G744" s="4" t="s">
        <v>33</v>
      </c>
      <c r="H744" s="4">
        <v>2</v>
      </c>
      <c r="I744" s="4" t="s">
        <v>47</v>
      </c>
      <c r="J744" s="4" t="s">
        <v>48</v>
      </c>
      <c r="K744" s="4" t="s">
        <v>286</v>
      </c>
      <c r="L744" s="4" t="s">
        <v>4633</v>
      </c>
      <c r="M744" s="4" t="s">
        <v>236</v>
      </c>
      <c r="N744" s="4" t="s">
        <v>236</v>
      </c>
      <c r="O744" s="4" t="s">
        <v>271</v>
      </c>
      <c r="P744" s="4" t="s">
        <v>4827</v>
      </c>
      <c r="Q744" s="4" t="s">
        <v>253</v>
      </c>
      <c r="R744" s="4" t="s">
        <v>240</v>
      </c>
      <c r="S744" s="4" t="s">
        <v>287</v>
      </c>
      <c r="T744" s="4">
        <v>1</v>
      </c>
      <c r="U744" s="4" t="s">
        <v>41</v>
      </c>
      <c r="V744" s="4">
        <v>1</v>
      </c>
      <c r="W744" s="4">
        <v>2015</v>
      </c>
      <c r="X744" s="4">
        <v>401</v>
      </c>
      <c r="Y744" s="4">
        <v>8</v>
      </c>
      <c r="Z744" s="4">
        <v>13</v>
      </c>
      <c r="AA744" s="4">
        <v>71</v>
      </c>
    </row>
    <row r="745" spans="1:27" x14ac:dyDescent="0.2">
      <c r="A745" s="4">
        <v>578</v>
      </c>
      <c r="B745" s="4" t="s">
        <v>3087</v>
      </c>
      <c r="C745" s="4">
        <v>0</v>
      </c>
      <c r="D745" s="4" t="s">
        <v>4130</v>
      </c>
      <c r="E745" s="4" t="s">
        <v>1715</v>
      </c>
      <c r="F745" s="4" t="s">
        <v>32</v>
      </c>
      <c r="G745" s="4" t="s">
        <v>33</v>
      </c>
      <c r="H745" s="4">
        <v>1</v>
      </c>
      <c r="I745" s="4" t="s">
        <v>34</v>
      </c>
      <c r="J745" s="4" t="s">
        <v>35</v>
      </c>
      <c r="K745" s="4" t="s">
        <v>1716</v>
      </c>
      <c r="L745" s="4" t="s">
        <v>4336</v>
      </c>
      <c r="M745" s="4" t="s">
        <v>1490</v>
      </c>
      <c r="N745" s="4" t="s">
        <v>1502</v>
      </c>
      <c r="O745" s="4" t="s">
        <v>406</v>
      </c>
      <c r="P745" s="4" t="s">
        <v>4826</v>
      </c>
      <c r="Q745" s="4" t="s">
        <v>1503</v>
      </c>
      <c r="R745" s="4" t="s">
        <v>1494</v>
      </c>
      <c r="S745" s="4" t="s">
        <v>1717</v>
      </c>
      <c r="T745" s="4">
        <v>1</v>
      </c>
      <c r="U745" s="4" t="s">
        <v>41</v>
      </c>
      <c r="V745" s="4" t="s">
        <v>78</v>
      </c>
      <c r="W745" s="4" t="s">
        <v>78</v>
      </c>
      <c r="X745" s="4">
        <v>133</v>
      </c>
      <c r="Y745" s="4">
        <v>2</v>
      </c>
      <c r="Z745" s="4">
        <v>7</v>
      </c>
      <c r="AA745" s="4">
        <v>578</v>
      </c>
    </row>
    <row r="746" spans="1:27" x14ac:dyDescent="0.2">
      <c r="A746" s="4">
        <v>579</v>
      </c>
      <c r="B746" s="4" t="s">
        <v>3088</v>
      </c>
      <c r="C746" s="4">
        <v>0</v>
      </c>
      <c r="D746" s="4" t="s">
        <v>4131</v>
      </c>
      <c r="E746" s="4" t="s">
        <v>1718</v>
      </c>
      <c r="F746" s="4" t="s">
        <v>32</v>
      </c>
      <c r="G746" s="4" t="s">
        <v>33</v>
      </c>
      <c r="H746" s="4">
        <v>1</v>
      </c>
      <c r="I746" s="4" t="s">
        <v>34</v>
      </c>
      <c r="J746" s="4" t="s">
        <v>35</v>
      </c>
      <c r="K746" s="4" t="s">
        <v>1519</v>
      </c>
      <c r="L746" s="4" t="s">
        <v>4337</v>
      </c>
      <c r="M746" s="4" t="s">
        <v>1490</v>
      </c>
      <c r="N746" s="4" t="s">
        <v>1502</v>
      </c>
      <c r="O746" s="4" t="s">
        <v>1509</v>
      </c>
      <c r="P746" s="4" t="s">
        <v>4826</v>
      </c>
      <c r="Q746" s="4" t="s">
        <v>1503</v>
      </c>
      <c r="R746" s="4" t="s">
        <v>1494</v>
      </c>
      <c r="S746" s="4" t="s">
        <v>1719</v>
      </c>
      <c r="T746" s="4">
        <v>2</v>
      </c>
      <c r="U746" s="4" t="s">
        <v>77</v>
      </c>
      <c r="V746" s="4" t="s">
        <v>78</v>
      </c>
      <c r="W746" s="4" t="s">
        <v>78</v>
      </c>
      <c r="X746" s="4">
        <v>43</v>
      </c>
      <c r="Y746" s="4">
        <v>1</v>
      </c>
      <c r="Z746" s="4">
        <v>5</v>
      </c>
      <c r="AA746" s="4">
        <v>579</v>
      </c>
    </row>
    <row r="747" spans="1:27" x14ac:dyDescent="0.2">
      <c r="A747" s="4">
        <v>580</v>
      </c>
      <c r="B747" s="4" t="s">
        <v>3089</v>
      </c>
      <c r="C747" s="4">
        <v>0</v>
      </c>
      <c r="D747" s="4" t="s">
        <v>4132</v>
      </c>
      <c r="E747" s="4" t="s">
        <v>1720</v>
      </c>
      <c r="F747" s="4" t="s">
        <v>32</v>
      </c>
      <c r="G747" s="4" t="s">
        <v>33</v>
      </c>
      <c r="H747" s="4">
        <v>1</v>
      </c>
      <c r="I747" s="4" t="s">
        <v>34</v>
      </c>
      <c r="J747" s="4" t="s">
        <v>35</v>
      </c>
      <c r="K747" s="4" t="s">
        <v>1721</v>
      </c>
      <c r="L747" s="4" t="s">
        <v>4337</v>
      </c>
      <c r="M747" s="4" t="s">
        <v>1490</v>
      </c>
      <c r="N747" s="4" t="s">
        <v>1502</v>
      </c>
      <c r="O747" s="4" t="s">
        <v>1509</v>
      </c>
      <c r="P747" s="4" t="s">
        <v>4826</v>
      </c>
      <c r="Q747" s="4" t="s">
        <v>1503</v>
      </c>
      <c r="R747" s="4" t="s">
        <v>1494</v>
      </c>
      <c r="S747" s="4" t="s">
        <v>1509</v>
      </c>
      <c r="T747" s="4">
        <v>1</v>
      </c>
      <c r="U747" s="4" t="s">
        <v>41</v>
      </c>
      <c r="V747" s="4" t="s">
        <v>78</v>
      </c>
      <c r="W747" s="4" t="s">
        <v>78</v>
      </c>
      <c r="X747" s="4">
        <v>539</v>
      </c>
      <c r="Y747" s="4">
        <v>3</v>
      </c>
      <c r="Z747" s="4">
        <v>21</v>
      </c>
      <c r="AA747" s="4">
        <v>580</v>
      </c>
    </row>
    <row r="748" spans="1:27" x14ac:dyDescent="0.2">
      <c r="A748" s="4">
        <v>528</v>
      </c>
      <c r="B748" s="4" t="s">
        <v>3037</v>
      </c>
      <c r="C748" s="4">
        <v>0</v>
      </c>
      <c r="D748" s="4" t="s">
        <v>4133</v>
      </c>
      <c r="E748" s="4" t="s">
        <v>1597</v>
      </c>
      <c r="F748" s="4" t="s">
        <v>32</v>
      </c>
      <c r="G748" s="4" t="s">
        <v>33</v>
      </c>
      <c r="H748" s="4">
        <v>1</v>
      </c>
      <c r="I748" s="4" t="s">
        <v>34</v>
      </c>
      <c r="J748" s="4" t="s">
        <v>35</v>
      </c>
      <c r="K748" s="4" t="s">
        <v>1598</v>
      </c>
      <c r="L748" s="4" t="s">
        <v>4317</v>
      </c>
      <c r="M748" s="4" t="s">
        <v>1490</v>
      </c>
      <c r="N748" s="4" t="s">
        <v>1497</v>
      </c>
      <c r="O748" s="4" t="s">
        <v>1498</v>
      </c>
      <c r="P748" s="4" t="s">
        <v>4813</v>
      </c>
      <c r="Q748" s="4" t="s">
        <v>1499</v>
      </c>
      <c r="R748" s="4" t="s">
        <v>1494</v>
      </c>
      <c r="S748" s="4" t="s">
        <v>1597</v>
      </c>
      <c r="T748" s="4">
        <v>2</v>
      </c>
      <c r="U748" s="4" t="s">
        <v>77</v>
      </c>
      <c r="V748" s="4" t="s">
        <v>78</v>
      </c>
      <c r="W748" s="4" t="s">
        <v>78</v>
      </c>
      <c r="X748" s="4">
        <v>82</v>
      </c>
      <c r="Y748" s="4">
        <v>2</v>
      </c>
      <c r="Z748" s="4">
        <v>5</v>
      </c>
      <c r="AA748" s="4">
        <v>528</v>
      </c>
    </row>
    <row r="749" spans="1:27" x14ac:dyDescent="0.2">
      <c r="A749" s="4">
        <v>103</v>
      </c>
      <c r="B749" s="4" t="s">
        <v>2612</v>
      </c>
      <c r="C749" s="4">
        <v>0</v>
      </c>
      <c r="D749" s="4" t="s">
        <v>4134</v>
      </c>
      <c r="E749" s="4" t="s">
        <v>393</v>
      </c>
      <c r="F749" s="4" t="s">
        <v>32</v>
      </c>
      <c r="G749" s="4" t="s">
        <v>33</v>
      </c>
      <c r="H749" s="4">
        <v>1</v>
      </c>
      <c r="I749" s="4" t="s">
        <v>34</v>
      </c>
      <c r="J749" s="4" t="s">
        <v>35</v>
      </c>
      <c r="K749" s="4" t="s">
        <v>394</v>
      </c>
      <c r="L749" s="4" t="s">
        <v>4705</v>
      </c>
      <c r="M749" s="4" t="s">
        <v>375</v>
      </c>
      <c r="N749" s="4" t="s">
        <v>386</v>
      </c>
      <c r="O749" s="4" t="s">
        <v>395</v>
      </c>
      <c r="P749" s="4" t="s">
        <v>4843</v>
      </c>
      <c r="Q749" s="4" t="s">
        <v>387</v>
      </c>
      <c r="R749" s="4" t="s">
        <v>379</v>
      </c>
      <c r="S749" s="4" t="s">
        <v>396</v>
      </c>
      <c r="T749" s="4">
        <v>1</v>
      </c>
      <c r="U749" s="4" t="s">
        <v>41</v>
      </c>
      <c r="V749" s="4" t="s">
        <v>78</v>
      </c>
      <c r="W749" s="4" t="s">
        <v>78</v>
      </c>
      <c r="X749" s="4">
        <v>236</v>
      </c>
      <c r="Y749" s="4">
        <v>3</v>
      </c>
      <c r="Z749" s="4">
        <v>9</v>
      </c>
      <c r="AA749" s="4">
        <v>103</v>
      </c>
    </row>
    <row r="750" spans="1:27" x14ac:dyDescent="0.2">
      <c r="A750" s="4">
        <v>529</v>
      </c>
      <c r="B750" s="4" t="s">
        <v>3038</v>
      </c>
      <c r="C750" s="4">
        <v>0</v>
      </c>
      <c r="D750" s="4" t="s">
        <v>4135</v>
      </c>
      <c r="E750" s="4" t="s">
        <v>1599</v>
      </c>
      <c r="F750" s="4" t="s">
        <v>32</v>
      </c>
      <c r="G750" s="4" t="s">
        <v>33</v>
      </c>
      <c r="H750" s="4">
        <v>1</v>
      </c>
      <c r="I750" s="4" t="s">
        <v>34</v>
      </c>
      <c r="J750" s="4" t="s">
        <v>35</v>
      </c>
      <c r="K750" s="4" t="s">
        <v>1600</v>
      </c>
      <c r="L750" s="4" t="s">
        <v>4706</v>
      </c>
      <c r="M750" s="4" t="s">
        <v>1490</v>
      </c>
      <c r="N750" s="4" t="s">
        <v>1502</v>
      </c>
      <c r="O750" s="4" t="s">
        <v>1601</v>
      </c>
      <c r="P750" s="4" t="s">
        <v>4826</v>
      </c>
      <c r="Q750" s="4" t="s">
        <v>1503</v>
      </c>
      <c r="R750" s="4" t="s">
        <v>1494</v>
      </c>
      <c r="S750" s="4" t="s">
        <v>1602</v>
      </c>
      <c r="T750" s="4">
        <v>1</v>
      </c>
      <c r="U750" s="4" t="s">
        <v>41</v>
      </c>
      <c r="V750" s="4">
        <v>1</v>
      </c>
      <c r="W750" s="4">
        <v>2016</v>
      </c>
      <c r="X750" s="4">
        <v>246</v>
      </c>
      <c r="Y750" s="4">
        <v>2</v>
      </c>
      <c r="Z750" s="4">
        <v>12</v>
      </c>
      <c r="AA750" s="4">
        <v>529</v>
      </c>
    </row>
    <row r="751" spans="1:27" x14ac:dyDescent="0.2">
      <c r="A751" s="4">
        <v>652</v>
      </c>
      <c r="B751" s="4" t="s">
        <v>3161</v>
      </c>
      <c r="C751" s="4">
        <v>0</v>
      </c>
      <c r="D751" s="4" t="s">
        <v>4136</v>
      </c>
      <c r="E751" s="4" t="s">
        <v>1901</v>
      </c>
      <c r="F751" s="4" t="s">
        <v>32</v>
      </c>
      <c r="G751" s="4" t="s">
        <v>33</v>
      </c>
      <c r="H751" s="4">
        <v>1</v>
      </c>
      <c r="I751" s="4" t="s">
        <v>34</v>
      </c>
      <c r="J751" s="4" t="s">
        <v>35</v>
      </c>
      <c r="K751" s="4" t="s">
        <v>986</v>
      </c>
      <c r="L751" s="4" t="s">
        <v>4277</v>
      </c>
      <c r="M751" s="4" t="s">
        <v>1841</v>
      </c>
      <c r="N751" s="4" t="s">
        <v>1842</v>
      </c>
      <c r="O751" s="4" t="s">
        <v>1884</v>
      </c>
      <c r="P751" s="4" t="s">
        <v>4784</v>
      </c>
      <c r="Q751" s="4" t="s">
        <v>1885</v>
      </c>
      <c r="R751" s="4" t="s">
        <v>1844</v>
      </c>
      <c r="S751" s="4" t="s">
        <v>986</v>
      </c>
      <c r="T751" s="4">
        <v>2</v>
      </c>
      <c r="U751" s="4" t="s">
        <v>77</v>
      </c>
      <c r="V751" s="4">
        <v>1</v>
      </c>
      <c r="W751" s="4">
        <v>2016</v>
      </c>
      <c r="X751" s="4">
        <v>188</v>
      </c>
      <c r="Y751" s="4">
        <v>2</v>
      </c>
      <c r="Z751" s="4">
        <v>8</v>
      </c>
      <c r="AA751" s="4">
        <v>652</v>
      </c>
    </row>
    <row r="752" spans="1:27" x14ac:dyDescent="0.2">
      <c r="A752" s="4">
        <v>530</v>
      </c>
      <c r="B752" s="4" t="s">
        <v>3039</v>
      </c>
      <c r="C752" s="4">
        <v>0</v>
      </c>
      <c r="D752" s="4" t="s">
        <v>4137</v>
      </c>
      <c r="E752" s="4" t="s">
        <v>218</v>
      </c>
      <c r="F752" s="4" t="s">
        <v>32</v>
      </c>
      <c r="G752" s="4" t="s">
        <v>33</v>
      </c>
      <c r="H752" s="4">
        <v>1</v>
      </c>
      <c r="I752" s="4" t="s">
        <v>34</v>
      </c>
      <c r="J752" s="4" t="s">
        <v>35</v>
      </c>
      <c r="K752" s="4" t="s">
        <v>1559</v>
      </c>
      <c r="L752" s="4" t="s">
        <v>4576</v>
      </c>
      <c r="M752" s="4" t="s">
        <v>1490</v>
      </c>
      <c r="N752" s="4" t="s">
        <v>1521</v>
      </c>
      <c r="O752" s="4" t="s">
        <v>1536</v>
      </c>
      <c r="P752" s="4" t="s">
        <v>4875</v>
      </c>
      <c r="Q752" s="4" t="s">
        <v>1523</v>
      </c>
      <c r="R752" s="4" t="s">
        <v>1494</v>
      </c>
      <c r="S752" s="4" t="s">
        <v>1603</v>
      </c>
      <c r="T752" s="4">
        <v>1</v>
      </c>
      <c r="U752" s="4" t="s">
        <v>41</v>
      </c>
      <c r="V752" s="4">
        <v>1</v>
      </c>
      <c r="W752" s="4">
        <v>2016</v>
      </c>
      <c r="X752" s="4">
        <v>370</v>
      </c>
      <c r="Y752" s="4">
        <v>4</v>
      </c>
      <c r="Z752" s="4">
        <v>13</v>
      </c>
      <c r="AA752" s="4">
        <v>530</v>
      </c>
    </row>
    <row r="753" spans="1:27" x14ac:dyDescent="0.2">
      <c r="A753" s="4">
        <v>612</v>
      </c>
      <c r="B753" s="4" t="s">
        <v>3121</v>
      </c>
      <c r="C753" s="4">
        <v>0</v>
      </c>
      <c r="D753" s="4" t="s">
        <v>4138</v>
      </c>
      <c r="E753" s="4" t="s">
        <v>1794</v>
      </c>
      <c r="F753" s="4" t="s">
        <v>32</v>
      </c>
      <c r="G753" s="4" t="s">
        <v>33</v>
      </c>
      <c r="H753" s="4">
        <v>2</v>
      </c>
      <c r="I753" s="4" t="s">
        <v>47</v>
      </c>
      <c r="J753" s="4" t="s">
        <v>48</v>
      </c>
      <c r="K753" s="4" t="s">
        <v>1795</v>
      </c>
      <c r="L753" s="4" t="s">
        <v>4682</v>
      </c>
      <c r="M753" s="4" t="s">
        <v>1780</v>
      </c>
      <c r="N753" s="4" t="s">
        <v>1789</v>
      </c>
      <c r="O753" s="4" t="s">
        <v>1789</v>
      </c>
      <c r="P753" s="4" t="s">
        <v>4832</v>
      </c>
      <c r="Q753" s="4" t="s">
        <v>1790</v>
      </c>
      <c r="R753" s="4" t="s">
        <v>1783</v>
      </c>
      <c r="S753" s="4" t="s">
        <v>1789</v>
      </c>
      <c r="T753" s="4">
        <v>1</v>
      </c>
      <c r="U753" s="4" t="s">
        <v>41</v>
      </c>
      <c r="V753" s="4">
        <v>1</v>
      </c>
      <c r="W753" s="4">
        <v>2015</v>
      </c>
      <c r="X753" s="4">
        <v>244</v>
      </c>
      <c r="Y753" s="4">
        <v>2</v>
      </c>
      <c r="Z753" s="4">
        <v>10</v>
      </c>
      <c r="AA753" s="4">
        <v>612</v>
      </c>
    </row>
    <row r="754" spans="1:27" x14ac:dyDescent="0.2">
      <c r="A754" s="4">
        <v>592</v>
      </c>
      <c r="B754" s="4" t="s">
        <v>3101</v>
      </c>
      <c r="C754" s="4">
        <v>0</v>
      </c>
      <c r="D754" s="4" t="s">
        <v>4139</v>
      </c>
      <c r="E754" s="4" t="s">
        <v>474</v>
      </c>
      <c r="F754" s="4" t="s">
        <v>32</v>
      </c>
      <c r="G754" s="4" t="s">
        <v>33</v>
      </c>
      <c r="H754" s="4">
        <v>1</v>
      </c>
      <c r="I754" s="4" t="s">
        <v>34</v>
      </c>
      <c r="J754" s="4" t="s">
        <v>35</v>
      </c>
      <c r="K754" s="4" t="s">
        <v>904</v>
      </c>
      <c r="L754" s="4" t="s">
        <v>4595</v>
      </c>
      <c r="M754" s="4" t="s">
        <v>1490</v>
      </c>
      <c r="N754" s="4" t="s">
        <v>1491</v>
      </c>
      <c r="O754" s="4" t="s">
        <v>1678</v>
      </c>
      <c r="P754" s="4" t="s">
        <v>4794</v>
      </c>
      <c r="Q754" s="4" t="s">
        <v>1493</v>
      </c>
      <c r="R754" s="4" t="s">
        <v>1494</v>
      </c>
      <c r="S754" s="4" t="s">
        <v>904</v>
      </c>
      <c r="T754" s="4">
        <v>2</v>
      </c>
      <c r="U754" s="4" t="s">
        <v>77</v>
      </c>
      <c r="V754" s="4" t="s">
        <v>78</v>
      </c>
      <c r="W754" s="4" t="s">
        <v>78</v>
      </c>
      <c r="X754" s="4">
        <v>56</v>
      </c>
      <c r="Y754" s="4">
        <v>1</v>
      </c>
      <c r="Z754" s="4">
        <v>5</v>
      </c>
      <c r="AA754" s="4">
        <v>592</v>
      </c>
    </row>
    <row r="755" spans="1:27" x14ac:dyDescent="0.2">
      <c r="A755" s="4">
        <v>593</v>
      </c>
      <c r="B755" s="4" t="s">
        <v>3102</v>
      </c>
      <c r="C755" s="4">
        <v>0</v>
      </c>
      <c r="D755" s="4" t="s">
        <v>4140</v>
      </c>
      <c r="E755" s="4" t="s">
        <v>1745</v>
      </c>
      <c r="F755" s="4" t="s">
        <v>32</v>
      </c>
      <c r="G755" s="4" t="s">
        <v>33</v>
      </c>
      <c r="H755" s="4">
        <v>1</v>
      </c>
      <c r="I755" s="4" t="s">
        <v>34</v>
      </c>
      <c r="J755" s="4" t="s">
        <v>35</v>
      </c>
      <c r="K755" s="4" t="s">
        <v>1594</v>
      </c>
      <c r="L755" s="4" t="s">
        <v>4289</v>
      </c>
      <c r="M755" s="4" t="s">
        <v>1490</v>
      </c>
      <c r="N755" s="4" t="s">
        <v>1491</v>
      </c>
      <c r="O755" s="4" t="s">
        <v>1492</v>
      </c>
      <c r="P755" s="4" t="s">
        <v>4794</v>
      </c>
      <c r="Q755" s="4" t="s">
        <v>1493</v>
      </c>
      <c r="R755" s="4" t="s">
        <v>1494</v>
      </c>
      <c r="S755" s="4" t="s">
        <v>828</v>
      </c>
      <c r="T755" s="4">
        <v>2</v>
      </c>
      <c r="U755" s="4" t="s">
        <v>77</v>
      </c>
      <c r="V755" s="4" t="s">
        <v>78</v>
      </c>
      <c r="W755" s="4" t="s">
        <v>78</v>
      </c>
      <c r="X755" s="4">
        <v>26</v>
      </c>
      <c r="Y755" s="4">
        <v>1</v>
      </c>
      <c r="Z755" s="4">
        <v>5</v>
      </c>
      <c r="AA755" s="4">
        <v>593</v>
      </c>
    </row>
    <row r="756" spans="1:27" x14ac:dyDescent="0.2">
      <c r="A756" s="4">
        <v>3</v>
      </c>
      <c r="B756" s="4" t="s">
        <v>2512</v>
      </c>
      <c r="C756" s="4">
        <v>0</v>
      </c>
      <c r="D756" s="4" t="s">
        <v>4141</v>
      </c>
      <c r="E756" s="4" t="s">
        <v>46</v>
      </c>
      <c r="F756" s="4" t="s">
        <v>32</v>
      </c>
      <c r="G756" s="4" t="s">
        <v>33</v>
      </c>
      <c r="H756" s="4">
        <v>2</v>
      </c>
      <c r="I756" s="4" t="s">
        <v>47</v>
      </c>
      <c r="J756" s="4" t="s">
        <v>48</v>
      </c>
      <c r="K756" s="4" t="s">
        <v>49</v>
      </c>
      <c r="L756" s="4" t="s">
        <v>4457</v>
      </c>
      <c r="M756" s="4" t="s">
        <v>37</v>
      </c>
      <c r="N756" s="4" t="s">
        <v>44</v>
      </c>
      <c r="O756" s="4" t="s">
        <v>50</v>
      </c>
      <c r="P756" s="4" t="s">
        <v>4811</v>
      </c>
      <c r="Q756" s="4" t="s">
        <v>45</v>
      </c>
      <c r="R756" s="4" t="s">
        <v>40</v>
      </c>
      <c r="S756" s="4" t="s">
        <v>51</v>
      </c>
      <c r="T756" s="4">
        <v>1</v>
      </c>
      <c r="U756" s="4" t="s">
        <v>41</v>
      </c>
      <c r="V756" s="4">
        <v>1</v>
      </c>
      <c r="W756" s="4">
        <v>2016</v>
      </c>
      <c r="X756" s="4">
        <v>144</v>
      </c>
      <c r="Y756" s="4">
        <v>3</v>
      </c>
      <c r="Z756" s="4">
        <v>6</v>
      </c>
      <c r="AA756" s="4">
        <v>3</v>
      </c>
    </row>
    <row r="757" spans="1:27" x14ac:dyDescent="0.2">
      <c r="A757" s="4">
        <v>18</v>
      </c>
      <c r="B757" s="4" t="s">
        <v>2527</v>
      </c>
      <c r="C757" s="4">
        <v>0</v>
      </c>
      <c r="D757" s="4" t="s">
        <v>4142</v>
      </c>
      <c r="E757" s="4" t="s">
        <v>96</v>
      </c>
      <c r="F757" s="4" t="s">
        <v>32</v>
      </c>
      <c r="G757" s="4" t="s">
        <v>33</v>
      </c>
      <c r="H757" s="4">
        <v>1</v>
      </c>
      <c r="I757" s="4" t="s">
        <v>34</v>
      </c>
      <c r="J757" s="4" t="s">
        <v>35</v>
      </c>
      <c r="K757" s="4" t="s">
        <v>97</v>
      </c>
      <c r="L757" s="4" t="s">
        <v>4316</v>
      </c>
      <c r="M757" s="4" t="s">
        <v>37</v>
      </c>
      <c r="N757" s="4" t="s">
        <v>44</v>
      </c>
      <c r="O757" s="4" t="s">
        <v>85</v>
      </c>
      <c r="P757" s="4" t="s">
        <v>4812</v>
      </c>
      <c r="Q757" s="4" t="s">
        <v>86</v>
      </c>
      <c r="R757" s="4" t="s">
        <v>40</v>
      </c>
      <c r="S757" s="4" t="s">
        <v>97</v>
      </c>
      <c r="T757" s="4">
        <v>1</v>
      </c>
      <c r="U757" s="4" t="s">
        <v>41</v>
      </c>
      <c r="V757" s="4"/>
      <c r="W757" s="4"/>
      <c r="X757" s="4">
        <v>181</v>
      </c>
      <c r="Y757" s="4"/>
      <c r="Z757" s="4">
        <v>8</v>
      </c>
      <c r="AA757" s="4">
        <v>18</v>
      </c>
    </row>
    <row r="758" spans="1:27" x14ac:dyDescent="0.2">
      <c r="A758" s="4">
        <v>758</v>
      </c>
      <c r="B758" s="4" t="s">
        <v>3267</v>
      </c>
      <c r="C758" s="4">
        <v>0</v>
      </c>
      <c r="D758" s="4" t="s">
        <v>4143</v>
      </c>
      <c r="E758" s="4" t="s">
        <v>2156</v>
      </c>
      <c r="F758" s="4" t="s">
        <v>32</v>
      </c>
      <c r="G758" s="4" t="s">
        <v>33</v>
      </c>
      <c r="H758" s="4">
        <v>1</v>
      </c>
      <c r="I758" s="4" t="s">
        <v>34</v>
      </c>
      <c r="J758" s="4" t="s">
        <v>35</v>
      </c>
      <c r="K758" s="4" t="s">
        <v>2157</v>
      </c>
      <c r="L758" s="4" t="s">
        <v>4647</v>
      </c>
      <c r="M758" s="4" t="s">
        <v>1977</v>
      </c>
      <c r="N758" s="4" t="s">
        <v>2012</v>
      </c>
      <c r="O758" s="4" t="s">
        <v>2013</v>
      </c>
      <c r="P758" s="4" t="s">
        <v>4911</v>
      </c>
      <c r="Q758" s="4" t="s">
        <v>2014</v>
      </c>
      <c r="R758" s="4" t="s">
        <v>1979</v>
      </c>
      <c r="S758" s="4" t="s">
        <v>2013</v>
      </c>
      <c r="T758" s="4">
        <v>1</v>
      </c>
      <c r="U758" s="4" t="s">
        <v>41</v>
      </c>
      <c r="V758" s="4" t="s">
        <v>78</v>
      </c>
      <c r="W758" s="4" t="s">
        <v>78</v>
      </c>
      <c r="X758" s="4">
        <v>170</v>
      </c>
      <c r="Y758" s="4">
        <v>3</v>
      </c>
      <c r="Z758" s="4">
        <v>10</v>
      </c>
      <c r="AA758" s="4">
        <v>758</v>
      </c>
    </row>
    <row r="759" spans="1:27" x14ac:dyDescent="0.2">
      <c r="A759" s="4">
        <v>38</v>
      </c>
      <c r="B759" s="4" t="s">
        <v>2547</v>
      </c>
      <c r="C759" s="4">
        <v>0</v>
      </c>
      <c r="D759" s="4" t="s">
        <v>4144</v>
      </c>
      <c r="E759" s="4" t="s">
        <v>163</v>
      </c>
      <c r="F759" s="4" t="s">
        <v>32</v>
      </c>
      <c r="G759" s="4" t="s">
        <v>33</v>
      </c>
      <c r="H759" s="4">
        <v>1</v>
      </c>
      <c r="I759" s="4" t="s">
        <v>34</v>
      </c>
      <c r="J759" s="4" t="s">
        <v>35</v>
      </c>
      <c r="K759" s="4" t="s">
        <v>164</v>
      </c>
      <c r="L759" s="4" t="s">
        <v>4707</v>
      </c>
      <c r="M759" s="4" t="s">
        <v>109</v>
      </c>
      <c r="N759" s="4" t="s">
        <v>154</v>
      </c>
      <c r="O759" s="4" t="s">
        <v>165</v>
      </c>
      <c r="P759" s="4" t="s">
        <v>4882</v>
      </c>
      <c r="Q759" s="4" t="s">
        <v>156</v>
      </c>
      <c r="R759" s="4" t="s">
        <v>113</v>
      </c>
      <c r="S759" s="4" t="s">
        <v>164</v>
      </c>
      <c r="T759" s="4">
        <v>2</v>
      </c>
      <c r="U759" s="4" t="s">
        <v>77</v>
      </c>
      <c r="V759" s="4" t="s">
        <v>78</v>
      </c>
      <c r="W759" s="4" t="s">
        <v>78</v>
      </c>
      <c r="X759" s="4">
        <v>41</v>
      </c>
      <c r="Y759" s="4">
        <v>2</v>
      </c>
      <c r="Z759" s="4">
        <v>5</v>
      </c>
      <c r="AA759" s="4">
        <v>38</v>
      </c>
    </row>
    <row r="760" spans="1:27" x14ac:dyDescent="0.2">
      <c r="A760" s="4">
        <v>594</v>
      </c>
      <c r="B760" s="4" t="s">
        <v>3103</v>
      </c>
      <c r="C760" s="4">
        <v>0</v>
      </c>
      <c r="D760" s="4" t="s">
        <v>4145</v>
      </c>
      <c r="E760" s="4" t="s">
        <v>579</v>
      </c>
      <c r="F760" s="4" t="s">
        <v>32</v>
      </c>
      <c r="G760" s="4" t="s">
        <v>33</v>
      </c>
      <c r="H760" s="4">
        <v>1</v>
      </c>
      <c r="I760" s="4" t="s">
        <v>34</v>
      </c>
      <c r="J760" s="4" t="s">
        <v>35</v>
      </c>
      <c r="K760" s="4" t="s">
        <v>1704</v>
      </c>
      <c r="L760" s="4" t="s">
        <v>4708</v>
      </c>
      <c r="M760" s="4" t="s">
        <v>1490</v>
      </c>
      <c r="N760" s="4" t="s">
        <v>1491</v>
      </c>
      <c r="O760" s="4" t="s">
        <v>1746</v>
      </c>
      <c r="P760" s="4" t="s">
        <v>4794</v>
      </c>
      <c r="Q760" s="4" t="s">
        <v>1493</v>
      </c>
      <c r="R760" s="4" t="s">
        <v>1494</v>
      </c>
      <c r="S760" s="4" t="s">
        <v>519</v>
      </c>
      <c r="T760" s="4">
        <v>2</v>
      </c>
      <c r="U760" s="4" t="s">
        <v>77</v>
      </c>
      <c r="V760" s="4" t="s">
        <v>78</v>
      </c>
      <c r="W760" s="4" t="s">
        <v>78</v>
      </c>
      <c r="X760" s="4">
        <v>63</v>
      </c>
      <c r="Y760" s="4">
        <v>1</v>
      </c>
      <c r="Z760" s="4">
        <v>5</v>
      </c>
      <c r="AA760" s="4">
        <v>594</v>
      </c>
    </row>
    <row r="761" spans="1:27" x14ac:dyDescent="0.2">
      <c r="A761" s="4">
        <v>207</v>
      </c>
      <c r="B761" s="4" t="s">
        <v>2716</v>
      </c>
      <c r="C761" s="4">
        <v>0</v>
      </c>
      <c r="D761" s="4" t="s">
        <v>4146</v>
      </c>
      <c r="E761" s="4" t="s">
        <v>713</v>
      </c>
      <c r="F761" s="4" t="s">
        <v>32</v>
      </c>
      <c r="G761" s="4" t="s">
        <v>33</v>
      </c>
      <c r="H761" s="4">
        <v>1</v>
      </c>
      <c r="I761" s="4" t="s">
        <v>34</v>
      </c>
      <c r="J761" s="4" t="s">
        <v>35</v>
      </c>
      <c r="K761" s="4" t="s">
        <v>714</v>
      </c>
      <c r="L761" s="4" t="s">
        <v>4709</v>
      </c>
      <c r="M761" s="4" t="s">
        <v>623</v>
      </c>
      <c r="N761" s="4" t="s">
        <v>643</v>
      </c>
      <c r="O761" s="4" t="s">
        <v>715</v>
      </c>
      <c r="P761" s="4" t="s">
        <v>4792</v>
      </c>
      <c r="Q761" s="4" t="s">
        <v>644</v>
      </c>
      <c r="R761" s="4" t="s">
        <v>625</v>
      </c>
      <c r="S761" s="4" t="s">
        <v>716</v>
      </c>
      <c r="T761" s="4">
        <v>2</v>
      </c>
      <c r="U761" s="4" t="s">
        <v>77</v>
      </c>
      <c r="V761" s="4" t="s">
        <v>78</v>
      </c>
      <c r="W761" s="4" t="s">
        <v>78</v>
      </c>
      <c r="X761" s="4">
        <v>121</v>
      </c>
      <c r="Y761" s="4">
        <v>1</v>
      </c>
      <c r="Z761" s="4">
        <v>5</v>
      </c>
      <c r="AA761" s="4">
        <v>207</v>
      </c>
    </row>
    <row r="762" spans="1:27" x14ac:dyDescent="0.2">
      <c r="A762" s="4">
        <v>208</v>
      </c>
      <c r="B762" s="4" t="s">
        <v>2717</v>
      </c>
      <c r="C762" s="4">
        <v>0</v>
      </c>
      <c r="D762" s="4" t="s">
        <v>4147</v>
      </c>
      <c r="E762" s="4" t="s">
        <v>717</v>
      </c>
      <c r="F762" s="4" t="s">
        <v>32</v>
      </c>
      <c r="G762" s="4" t="s">
        <v>33</v>
      </c>
      <c r="H762" s="4">
        <v>1</v>
      </c>
      <c r="I762" s="4" t="s">
        <v>34</v>
      </c>
      <c r="J762" s="4" t="s">
        <v>35</v>
      </c>
      <c r="K762" s="4" t="s">
        <v>718</v>
      </c>
      <c r="L762" s="4" t="s">
        <v>4710</v>
      </c>
      <c r="M762" s="4" t="s">
        <v>623</v>
      </c>
      <c r="N762" s="4" t="s">
        <v>643</v>
      </c>
      <c r="O762" s="4" t="s">
        <v>719</v>
      </c>
      <c r="P762" s="4" t="s">
        <v>4917</v>
      </c>
      <c r="Q762" s="4" t="s">
        <v>720</v>
      </c>
      <c r="R762" s="4" t="s">
        <v>625</v>
      </c>
      <c r="S762" s="4" t="s">
        <v>721</v>
      </c>
      <c r="T762" s="4">
        <v>1</v>
      </c>
      <c r="U762" s="4" t="s">
        <v>41</v>
      </c>
      <c r="V762" s="4" t="s">
        <v>78</v>
      </c>
      <c r="W762" s="4" t="s">
        <v>78</v>
      </c>
      <c r="X762" s="4">
        <v>97</v>
      </c>
      <c r="Y762" s="4">
        <v>1</v>
      </c>
      <c r="Z762" s="4">
        <v>5</v>
      </c>
      <c r="AA762" s="4">
        <v>208</v>
      </c>
    </row>
    <row r="763" spans="1:27" x14ac:dyDescent="0.2">
      <c r="A763" s="4">
        <v>81</v>
      </c>
      <c r="B763" s="4" t="s">
        <v>2590</v>
      </c>
      <c r="C763" s="4">
        <v>0</v>
      </c>
      <c r="D763" s="4" t="s">
        <v>4148</v>
      </c>
      <c r="E763" s="4" t="s">
        <v>317</v>
      </c>
      <c r="F763" s="4" t="s">
        <v>32</v>
      </c>
      <c r="G763" s="4" t="s">
        <v>33</v>
      </c>
      <c r="H763" s="4">
        <v>1</v>
      </c>
      <c r="I763" s="4" t="s">
        <v>34</v>
      </c>
      <c r="J763" s="4" t="s">
        <v>35</v>
      </c>
      <c r="K763" s="4" t="s">
        <v>318</v>
      </c>
      <c r="L763" s="4" t="s">
        <v>4348</v>
      </c>
      <c r="M763" s="4" t="s">
        <v>236</v>
      </c>
      <c r="N763" s="4" t="s">
        <v>236</v>
      </c>
      <c r="O763" s="4" t="s">
        <v>315</v>
      </c>
      <c r="P763" s="4" t="s">
        <v>4828</v>
      </c>
      <c r="Q763" s="4" t="s">
        <v>294</v>
      </c>
      <c r="R763" s="4" t="s">
        <v>240</v>
      </c>
      <c r="S763" s="4" t="s">
        <v>319</v>
      </c>
      <c r="T763" s="4">
        <v>1</v>
      </c>
      <c r="U763" s="4" t="s">
        <v>41</v>
      </c>
      <c r="V763" s="4">
        <v>1</v>
      </c>
      <c r="W763" s="4">
        <v>2015</v>
      </c>
      <c r="X763" s="4">
        <v>260</v>
      </c>
      <c r="Y763" s="4">
        <v>5</v>
      </c>
      <c r="Z763" s="4">
        <v>10</v>
      </c>
      <c r="AA763" s="4">
        <v>81</v>
      </c>
    </row>
    <row r="764" spans="1:27" x14ac:dyDescent="0.2">
      <c r="A764" s="4">
        <v>72</v>
      </c>
      <c r="B764" s="4" t="s">
        <v>2581</v>
      </c>
      <c r="C764" s="4">
        <v>0</v>
      </c>
      <c r="D764" s="4" t="s">
        <v>4149</v>
      </c>
      <c r="E764" s="4" t="s">
        <v>288</v>
      </c>
      <c r="F764" s="4" t="s">
        <v>32</v>
      </c>
      <c r="G764" s="4" t="s">
        <v>33</v>
      </c>
      <c r="H764" s="4">
        <v>2</v>
      </c>
      <c r="I764" s="4" t="s">
        <v>47</v>
      </c>
      <c r="J764" s="4" t="s">
        <v>48</v>
      </c>
      <c r="K764" s="4" t="s">
        <v>289</v>
      </c>
      <c r="L764" s="4" t="s">
        <v>4633</v>
      </c>
      <c r="M764" s="4" t="s">
        <v>236</v>
      </c>
      <c r="N764" s="4" t="s">
        <v>236</v>
      </c>
      <c r="O764" s="4" t="s">
        <v>271</v>
      </c>
      <c r="P764" s="4" t="s">
        <v>4827</v>
      </c>
      <c r="Q764" s="4" t="s">
        <v>253</v>
      </c>
      <c r="R764" s="4" t="s">
        <v>240</v>
      </c>
      <c r="S764" s="4" t="s">
        <v>290</v>
      </c>
      <c r="T764" s="4">
        <v>1</v>
      </c>
      <c r="U764" s="4" t="s">
        <v>41</v>
      </c>
      <c r="V764" s="4">
        <v>1</v>
      </c>
      <c r="W764" s="4">
        <v>2015</v>
      </c>
      <c r="X764" s="4">
        <v>330</v>
      </c>
      <c r="Y764" s="4">
        <v>5</v>
      </c>
      <c r="Z764" s="4">
        <v>10</v>
      </c>
      <c r="AA764" s="4">
        <v>72</v>
      </c>
    </row>
    <row r="765" spans="1:27" x14ac:dyDescent="0.2">
      <c r="A765" s="4">
        <v>176</v>
      </c>
      <c r="B765" s="4" t="s">
        <v>2685</v>
      </c>
      <c r="C765" s="4">
        <v>0</v>
      </c>
      <c r="D765" s="4" t="s">
        <v>4150</v>
      </c>
      <c r="E765" s="4" t="s">
        <v>613</v>
      </c>
      <c r="F765" s="4" t="s">
        <v>32</v>
      </c>
      <c r="G765" s="4" t="s">
        <v>33</v>
      </c>
      <c r="H765" s="4">
        <v>2</v>
      </c>
      <c r="I765" s="4" t="s">
        <v>47</v>
      </c>
      <c r="J765" s="4" t="s">
        <v>48</v>
      </c>
      <c r="K765" s="4" t="s">
        <v>614</v>
      </c>
      <c r="L765" s="4" t="s">
        <v>4578</v>
      </c>
      <c r="M765" s="4" t="s">
        <v>581</v>
      </c>
      <c r="N765" s="4" t="s">
        <v>581</v>
      </c>
      <c r="O765" s="4" t="s">
        <v>603</v>
      </c>
      <c r="P765" s="4" t="s">
        <v>4741</v>
      </c>
      <c r="Q765" s="4" t="s">
        <v>602</v>
      </c>
      <c r="R765" s="4" t="s">
        <v>583</v>
      </c>
      <c r="S765" s="4" t="s">
        <v>603</v>
      </c>
      <c r="T765" s="4">
        <v>1</v>
      </c>
      <c r="U765" s="4" t="s">
        <v>41</v>
      </c>
      <c r="V765" s="4">
        <v>1</v>
      </c>
      <c r="W765" s="4">
        <v>2016</v>
      </c>
      <c r="X765" s="4">
        <v>361</v>
      </c>
      <c r="Y765" s="4">
        <v>6</v>
      </c>
      <c r="Z765" s="4">
        <v>11</v>
      </c>
      <c r="AA765" s="4">
        <v>176</v>
      </c>
    </row>
    <row r="766" spans="1:27" x14ac:dyDescent="0.2">
      <c r="A766" s="4">
        <v>595</v>
      </c>
      <c r="B766" s="4" t="s">
        <v>3104</v>
      </c>
      <c r="C766" s="4">
        <v>0</v>
      </c>
      <c r="D766" s="4" t="s">
        <v>4151</v>
      </c>
      <c r="E766" s="4" t="s">
        <v>1747</v>
      </c>
      <c r="F766" s="4" t="s">
        <v>32</v>
      </c>
      <c r="G766" s="4" t="s">
        <v>33</v>
      </c>
      <c r="H766" s="4">
        <v>1</v>
      </c>
      <c r="I766" s="4" t="s">
        <v>34</v>
      </c>
      <c r="J766" s="4" t="s">
        <v>35</v>
      </c>
      <c r="K766" s="4" t="s">
        <v>1748</v>
      </c>
      <c r="L766" s="4" t="s">
        <v>4465</v>
      </c>
      <c r="M766" s="4" t="s">
        <v>1490</v>
      </c>
      <c r="N766" s="4" t="s">
        <v>1490</v>
      </c>
      <c r="O766" s="4" t="s">
        <v>1636</v>
      </c>
      <c r="P766" s="4" t="s">
        <v>4873</v>
      </c>
      <c r="Q766" s="4" t="s">
        <v>1578</v>
      </c>
      <c r="R766" s="4" t="s">
        <v>1494</v>
      </c>
      <c r="S766" s="4" t="s">
        <v>1749</v>
      </c>
      <c r="T766" s="4">
        <v>2</v>
      </c>
      <c r="U766" s="4" t="s">
        <v>77</v>
      </c>
      <c r="V766" s="4" t="s">
        <v>78</v>
      </c>
      <c r="W766" s="4" t="s">
        <v>78</v>
      </c>
      <c r="X766" s="4">
        <v>69</v>
      </c>
      <c r="Y766" s="4">
        <v>1</v>
      </c>
      <c r="Z766" s="4">
        <v>5</v>
      </c>
      <c r="AA766" s="4">
        <v>595</v>
      </c>
    </row>
    <row r="767" spans="1:27" x14ac:dyDescent="0.2">
      <c r="A767" s="4">
        <v>537</v>
      </c>
      <c r="B767" s="4" t="s">
        <v>3046</v>
      </c>
      <c r="C767" s="4">
        <v>0</v>
      </c>
      <c r="D767" s="4" t="s">
        <v>4152</v>
      </c>
      <c r="E767" s="4" t="s">
        <v>1616</v>
      </c>
      <c r="F767" s="4" t="s">
        <v>32</v>
      </c>
      <c r="G767" s="4" t="s">
        <v>33</v>
      </c>
      <c r="H767" s="4">
        <v>1</v>
      </c>
      <c r="I767" s="4" t="s">
        <v>34</v>
      </c>
      <c r="J767" s="4" t="s">
        <v>35</v>
      </c>
      <c r="K767" s="4" t="s">
        <v>1617</v>
      </c>
      <c r="L767" s="4" t="s">
        <v>4317</v>
      </c>
      <c r="M767" s="4" t="s">
        <v>1490</v>
      </c>
      <c r="N767" s="4" t="s">
        <v>1497</v>
      </c>
      <c r="O767" s="4" t="s">
        <v>1498</v>
      </c>
      <c r="P767" s="4" t="s">
        <v>4813</v>
      </c>
      <c r="Q767" s="4" t="s">
        <v>1499</v>
      </c>
      <c r="R767" s="4" t="s">
        <v>1494</v>
      </c>
      <c r="S767" s="4" t="s">
        <v>1498</v>
      </c>
      <c r="T767" s="4">
        <v>1</v>
      </c>
      <c r="U767" s="4" t="s">
        <v>41</v>
      </c>
      <c r="V767" s="4" t="s">
        <v>78</v>
      </c>
      <c r="W767" s="4" t="s">
        <v>78</v>
      </c>
      <c r="X767" s="4">
        <v>388</v>
      </c>
      <c r="Y767" s="4">
        <v>4</v>
      </c>
      <c r="Z767" s="4">
        <v>14</v>
      </c>
      <c r="AA767" s="4">
        <v>537</v>
      </c>
    </row>
    <row r="768" spans="1:27" x14ac:dyDescent="0.2">
      <c r="A768" s="4">
        <v>844</v>
      </c>
      <c r="B768" s="4" t="s">
        <v>3353</v>
      </c>
      <c r="C768" s="4">
        <v>0</v>
      </c>
      <c r="D768" s="4" t="s">
        <v>4153</v>
      </c>
      <c r="E768" s="4" t="s">
        <v>2386</v>
      </c>
      <c r="F768" s="4" t="s">
        <v>32</v>
      </c>
      <c r="G768" s="4" t="s">
        <v>33</v>
      </c>
      <c r="H768" s="4">
        <v>1</v>
      </c>
      <c r="I768" s="4" t="s">
        <v>34</v>
      </c>
      <c r="J768" s="4" t="s">
        <v>35</v>
      </c>
      <c r="K768" s="4" t="s">
        <v>2387</v>
      </c>
      <c r="L768" s="4" t="s">
        <v>4711</v>
      </c>
      <c r="M768" s="4" t="s">
        <v>967</v>
      </c>
      <c r="N768" s="4" t="s">
        <v>2328</v>
      </c>
      <c r="O768" s="4" t="s">
        <v>2388</v>
      </c>
      <c r="P768" s="4" t="s">
        <v>4817</v>
      </c>
      <c r="Q768" s="4" t="s">
        <v>2329</v>
      </c>
      <c r="R768" s="4" t="s">
        <v>2272</v>
      </c>
      <c r="S768" s="4" t="s">
        <v>817</v>
      </c>
      <c r="T768" s="4">
        <v>2</v>
      </c>
      <c r="U768" s="4" t="s">
        <v>77</v>
      </c>
      <c r="V768" s="4" t="s">
        <v>78</v>
      </c>
      <c r="W768" s="4" t="s">
        <v>78</v>
      </c>
      <c r="X768" s="4">
        <v>147</v>
      </c>
      <c r="Y768" s="4">
        <v>1</v>
      </c>
      <c r="Z768" s="4">
        <v>10</v>
      </c>
      <c r="AA768" s="4">
        <v>844</v>
      </c>
    </row>
    <row r="769" spans="1:27" x14ac:dyDescent="0.2">
      <c r="A769" s="4">
        <v>209</v>
      </c>
      <c r="B769" s="4" t="s">
        <v>2718</v>
      </c>
      <c r="C769" s="4">
        <v>0</v>
      </c>
      <c r="D769" s="4" t="s">
        <v>4154</v>
      </c>
      <c r="E769" s="4" t="s">
        <v>722</v>
      </c>
      <c r="F769" s="4" t="s">
        <v>32</v>
      </c>
      <c r="G769" s="4" t="s">
        <v>33</v>
      </c>
      <c r="H769" s="4">
        <v>1</v>
      </c>
      <c r="I769" s="4" t="s">
        <v>34</v>
      </c>
      <c r="J769" s="4" t="s">
        <v>35</v>
      </c>
      <c r="K769" s="4" t="s">
        <v>723</v>
      </c>
      <c r="L769" s="4" t="s">
        <v>4712</v>
      </c>
      <c r="M769" s="4" t="s">
        <v>623</v>
      </c>
      <c r="N769" s="4" t="s">
        <v>648</v>
      </c>
      <c r="O769" s="4" t="s">
        <v>674</v>
      </c>
      <c r="P769" s="4" t="s">
        <v>4789</v>
      </c>
      <c r="Q769" s="4" t="s">
        <v>662</v>
      </c>
      <c r="R769" s="4" t="s">
        <v>625</v>
      </c>
      <c r="S769" s="4" t="s">
        <v>723</v>
      </c>
      <c r="T769" s="4">
        <v>1</v>
      </c>
      <c r="U769" s="4" t="s">
        <v>41</v>
      </c>
      <c r="V769" s="4">
        <v>1</v>
      </c>
      <c r="W769" s="4">
        <v>2017</v>
      </c>
      <c r="X769" s="4">
        <v>153</v>
      </c>
      <c r="Y769" s="4">
        <v>3</v>
      </c>
      <c r="Z769" s="4">
        <v>6</v>
      </c>
      <c r="AA769" s="4">
        <v>209</v>
      </c>
    </row>
    <row r="770" spans="1:27" x14ac:dyDescent="0.2">
      <c r="A770" s="4">
        <v>99</v>
      </c>
      <c r="B770" s="4" t="s">
        <v>2608</v>
      </c>
      <c r="C770" s="4">
        <v>0</v>
      </c>
      <c r="D770" s="4" t="s">
        <v>4155</v>
      </c>
      <c r="E770" s="4" t="s">
        <v>380</v>
      </c>
      <c r="F770" s="4" t="s">
        <v>32</v>
      </c>
      <c r="G770" s="4" t="s">
        <v>33</v>
      </c>
      <c r="H770" s="4">
        <v>1</v>
      </c>
      <c r="I770" s="4" t="s">
        <v>34</v>
      </c>
      <c r="J770" s="4" t="s">
        <v>35</v>
      </c>
      <c r="K770" s="4" t="s">
        <v>381</v>
      </c>
      <c r="L770" s="4" t="s">
        <v>4713</v>
      </c>
      <c r="M770" s="4" t="s">
        <v>375</v>
      </c>
      <c r="N770" s="4" t="s">
        <v>376</v>
      </c>
      <c r="O770" s="4" t="s">
        <v>382</v>
      </c>
      <c r="P770" s="4" t="s">
        <v>4859</v>
      </c>
      <c r="Q770" s="4" t="s">
        <v>378</v>
      </c>
      <c r="R770" s="4" t="s">
        <v>379</v>
      </c>
      <c r="S770" s="4" t="s">
        <v>383</v>
      </c>
      <c r="T770" s="4">
        <v>1</v>
      </c>
      <c r="U770" s="4" t="s">
        <v>41</v>
      </c>
      <c r="V770" s="4" t="s">
        <v>78</v>
      </c>
      <c r="W770" s="4" t="s">
        <v>78</v>
      </c>
      <c r="X770" s="4">
        <v>117</v>
      </c>
      <c r="Y770" s="4">
        <v>1</v>
      </c>
      <c r="Z770" s="4">
        <v>6</v>
      </c>
      <c r="AA770" s="4">
        <v>99</v>
      </c>
    </row>
    <row r="771" spans="1:27" x14ac:dyDescent="0.2">
      <c r="A771" s="4">
        <v>134</v>
      </c>
      <c r="B771" s="4" t="s">
        <v>2643</v>
      </c>
      <c r="C771" s="4">
        <v>0</v>
      </c>
      <c r="D771" s="4" t="s">
        <v>4156</v>
      </c>
      <c r="E771" s="4" t="s">
        <v>481</v>
      </c>
      <c r="F771" s="4" t="s">
        <v>32</v>
      </c>
      <c r="G771" s="4" t="s">
        <v>33</v>
      </c>
      <c r="H771" s="4">
        <v>1</v>
      </c>
      <c r="I771" s="4" t="s">
        <v>34</v>
      </c>
      <c r="J771" s="4" t="s">
        <v>35</v>
      </c>
      <c r="K771" s="4" t="s">
        <v>495</v>
      </c>
      <c r="L771" s="4" t="s">
        <v>4714</v>
      </c>
      <c r="M771" s="4" t="s">
        <v>375</v>
      </c>
      <c r="N771" s="4" t="s">
        <v>426</v>
      </c>
      <c r="O771" s="4" t="s">
        <v>496</v>
      </c>
      <c r="P771" s="4" t="s">
        <v>4860</v>
      </c>
      <c r="Q771" s="4" t="s">
        <v>428</v>
      </c>
      <c r="R771" s="4" t="s">
        <v>379</v>
      </c>
      <c r="S771" s="4" t="s">
        <v>496</v>
      </c>
      <c r="T771" s="4">
        <v>1</v>
      </c>
      <c r="U771" s="4" t="s">
        <v>41</v>
      </c>
      <c r="V771" s="4">
        <v>1</v>
      </c>
      <c r="W771" s="4">
        <v>2017</v>
      </c>
      <c r="X771" s="4">
        <v>169</v>
      </c>
      <c r="Y771" s="4">
        <v>3</v>
      </c>
      <c r="Z771" s="4">
        <v>10</v>
      </c>
      <c r="AA771" s="4">
        <v>134</v>
      </c>
    </row>
    <row r="772" spans="1:27" x14ac:dyDescent="0.2">
      <c r="A772" s="4">
        <v>135</v>
      </c>
      <c r="B772" s="4" t="s">
        <v>2644</v>
      </c>
      <c r="C772" s="4">
        <v>0</v>
      </c>
      <c r="D772" s="4" t="s">
        <v>4157</v>
      </c>
      <c r="E772" s="4" t="s">
        <v>497</v>
      </c>
      <c r="F772" s="4" t="s">
        <v>32</v>
      </c>
      <c r="G772" s="4" t="s">
        <v>33</v>
      </c>
      <c r="H772" s="4">
        <v>1</v>
      </c>
      <c r="I772" s="4" t="s">
        <v>34</v>
      </c>
      <c r="J772" s="4" t="s">
        <v>35</v>
      </c>
      <c r="K772" s="4" t="s">
        <v>498</v>
      </c>
      <c r="L772" s="4" t="s">
        <v>4715</v>
      </c>
      <c r="M772" s="4" t="s">
        <v>375</v>
      </c>
      <c r="N772" s="4" t="s">
        <v>426</v>
      </c>
      <c r="O772" s="4" t="s">
        <v>499</v>
      </c>
      <c r="P772" s="4" t="s">
        <v>4860</v>
      </c>
      <c r="Q772" s="4" t="s">
        <v>428</v>
      </c>
      <c r="R772" s="4" t="s">
        <v>379</v>
      </c>
      <c r="S772" s="4" t="s">
        <v>500</v>
      </c>
      <c r="T772" s="4">
        <v>1</v>
      </c>
      <c r="U772" s="4" t="s">
        <v>41</v>
      </c>
      <c r="V772" s="4">
        <v>1</v>
      </c>
      <c r="W772" s="4">
        <v>2015</v>
      </c>
      <c r="X772" s="4">
        <v>253</v>
      </c>
      <c r="Y772" s="4">
        <v>3</v>
      </c>
      <c r="Z772" s="4">
        <v>10</v>
      </c>
      <c r="AA772" s="4">
        <v>135</v>
      </c>
    </row>
    <row r="773" spans="1:27" x14ac:dyDescent="0.2">
      <c r="A773" s="4">
        <v>251</v>
      </c>
      <c r="B773" s="4" t="s">
        <v>2760</v>
      </c>
      <c r="C773" s="4">
        <v>0</v>
      </c>
      <c r="D773" s="4" t="s">
        <v>4158</v>
      </c>
      <c r="E773" s="4" t="s">
        <v>837</v>
      </c>
      <c r="F773" s="4" t="s">
        <v>32</v>
      </c>
      <c r="G773" s="4" t="s">
        <v>33</v>
      </c>
      <c r="H773" s="4">
        <v>1</v>
      </c>
      <c r="I773" s="4" t="s">
        <v>34</v>
      </c>
      <c r="J773" s="4" t="s">
        <v>35</v>
      </c>
      <c r="K773" s="4" t="s">
        <v>414</v>
      </c>
      <c r="L773" s="4" t="s">
        <v>4665</v>
      </c>
      <c r="M773" s="4" t="s">
        <v>757</v>
      </c>
      <c r="N773" s="4" t="s">
        <v>767</v>
      </c>
      <c r="O773" s="4" t="s">
        <v>768</v>
      </c>
      <c r="P773" s="4" t="s">
        <v>4886</v>
      </c>
      <c r="Q773" s="4" t="s">
        <v>769</v>
      </c>
      <c r="R773" s="4" t="s">
        <v>760</v>
      </c>
      <c r="S773" s="4" t="s">
        <v>838</v>
      </c>
      <c r="T773" s="4">
        <v>2</v>
      </c>
      <c r="U773" s="4" t="s">
        <v>77</v>
      </c>
      <c r="V773" s="4" t="s">
        <v>78</v>
      </c>
      <c r="W773" s="4" t="s">
        <v>78</v>
      </c>
      <c r="X773" s="4">
        <v>59</v>
      </c>
      <c r="Y773" s="4">
        <v>2</v>
      </c>
      <c r="Z773" s="4">
        <v>5</v>
      </c>
      <c r="AA773" s="4">
        <v>251</v>
      </c>
    </row>
    <row r="774" spans="1:27" x14ac:dyDescent="0.2">
      <c r="A774" s="4">
        <v>133</v>
      </c>
      <c r="B774" s="4" t="s">
        <v>2642</v>
      </c>
      <c r="C774" s="4">
        <v>0</v>
      </c>
      <c r="D774" s="4" t="s">
        <v>4159</v>
      </c>
      <c r="E774" s="4" t="s">
        <v>492</v>
      </c>
      <c r="F774" s="4" t="s">
        <v>32</v>
      </c>
      <c r="G774" s="4" t="s">
        <v>33</v>
      </c>
      <c r="H774" s="4">
        <v>1</v>
      </c>
      <c r="I774" s="4" t="s">
        <v>34</v>
      </c>
      <c r="J774" s="4" t="s">
        <v>35</v>
      </c>
      <c r="K774" s="4" t="s">
        <v>493</v>
      </c>
      <c r="L774" s="4" t="s">
        <v>4410</v>
      </c>
      <c r="M774" s="4" t="s">
        <v>375</v>
      </c>
      <c r="N774" s="4" t="s">
        <v>471</v>
      </c>
      <c r="O774" s="4" t="s">
        <v>483</v>
      </c>
      <c r="P774" s="4" t="s">
        <v>4861</v>
      </c>
      <c r="Q774" s="4" t="s">
        <v>473</v>
      </c>
      <c r="R774" s="4" t="s">
        <v>379</v>
      </c>
      <c r="S774" s="4" t="s">
        <v>494</v>
      </c>
      <c r="T774" s="4">
        <v>2</v>
      </c>
      <c r="U774" s="4" t="s">
        <v>77</v>
      </c>
      <c r="V774" s="4" t="s">
        <v>78</v>
      </c>
      <c r="W774" s="4" t="s">
        <v>78</v>
      </c>
      <c r="X774" s="4">
        <v>46</v>
      </c>
      <c r="Y774" s="4">
        <v>2</v>
      </c>
      <c r="Z774" s="4">
        <v>5</v>
      </c>
      <c r="AA774" s="4">
        <v>133</v>
      </c>
    </row>
    <row r="775" spans="1:27" x14ac:dyDescent="0.2">
      <c r="A775" s="4">
        <v>104</v>
      </c>
      <c r="B775" s="4" t="s">
        <v>2613</v>
      </c>
      <c r="C775" s="4">
        <v>0</v>
      </c>
      <c r="D775" s="4" t="s">
        <v>4160</v>
      </c>
      <c r="E775" s="4" t="s">
        <v>397</v>
      </c>
      <c r="F775" s="4" t="s">
        <v>32</v>
      </c>
      <c r="G775" s="4" t="s">
        <v>33</v>
      </c>
      <c r="H775" s="4">
        <v>1</v>
      </c>
      <c r="I775" s="4" t="s">
        <v>34</v>
      </c>
      <c r="J775" s="4" t="s">
        <v>35</v>
      </c>
      <c r="K775" s="4" t="s">
        <v>398</v>
      </c>
      <c r="L775" s="4" t="s">
        <v>4705</v>
      </c>
      <c r="M775" s="4" t="s">
        <v>375</v>
      </c>
      <c r="N775" s="4" t="s">
        <v>386</v>
      </c>
      <c r="O775" s="4" t="s">
        <v>395</v>
      </c>
      <c r="P775" s="4" t="s">
        <v>4843</v>
      </c>
      <c r="Q775" s="4" t="s">
        <v>387</v>
      </c>
      <c r="R775" s="4" t="s">
        <v>379</v>
      </c>
      <c r="S775" s="4" t="s">
        <v>398</v>
      </c>
      <c r="T775" s="4">
        <v>2</v>
      </c>
      <c r="U775" s="4" t="s">
        <v>77</v>
      </c>
      <c r="V775" s="4" t="s">
        <v>78</v>
      </c>
      <c r="W775" s="4" t="s">
        <v>78</v>
      </c>
      <c r="X775" s="4">
        <v>32</v>
      </c>
      <c r="Y775" s="4">
        <v>5</v>
      </c>
      <c r="Z775" s="4">
        <v>5</v>
      </c>
      <c r="AA775" s="4">
        <v>104</v>
      </c>
    </row>
    <row r="776" spans="1:27" x14ac:dyDescent="0.2">
      <c r="A776" s="4">
        <v>121</v>
      </c>
      <c r="B776" s="4" t="s">
        <v>2630</v>
      </c>
      <c r="C776" s="4">
        <v>0</v>
      </c>
      <c r="D776" s="4" t="s">
        <v>4161</v>
      </c>
      <c r="E776" s="4" t="s">
        <v>452</v>
      </c>
      <c r="F776" s="4" t="s">
        <v>32</v>
      </c>
      <c r="G776" s="4" t="s">
        <v>33</v>
      </c>
      <c r="H776" s="4">
        <v>1</v>
      </c>
      <c r="I776" s="4" t="s">
        <v>34</v>
      </c>
      <c r="J776" s="4" t="s">
        <v>35</v>
      </c>
      <c r="K776" s="4" t="s">
        <v>453</v>
      </c>
      <c r="L776" s="4" t="s">
        <v>4378</v>
      </c>
      <c r="M776" s="4" t="s">
        <v>375</v>
      </c>
      <c r="N776" s="4" t="s">
        <v>386</v>
      </c>
      <c r="O776" s="4" t="s">
        <v>449</v>
      </c>
      <c r="P776" s="4" t="s">
        <v>4843</v>
      </c>
      <c r="Q776" s="4" t="s">
        <v>387</v>
      </c>
      <c r="R776" s="4" t="s">
        <v>379</v>
      </c>
      <c r="S776" s="4" t="s">
        <v>454</v>
      </c>
      <c r="T776" s="4">
        <v>2</v>
      </c>
      <c r="U776" s="4" t="s">
        <v>77</v>
      </c>
      <c r="V776" s="4" t="s">
        <v>78</v>
      </c>
      <c r="W776" s="4" t="s">
        <v>78</v>
      </c>
      <c r="X776" s="4">
        <v>34</v>
      </c>
      <c r="Y776" s="4">
        <v>1</v>
      </c>
      <c r="Z776" s="4">
        <v>5</v>
      </c>
      <c r="AA776" s="4">
        <v>121</v>
      </c>
    </row>
    <row r="777" spans="1:27" x14ac:dyDescent="0.2">
      <c r="A777" s="4">
        <v>252</v>
      </c>
      <c r="B777" s="4" t="s">
        <v>2761</v>
      </c>
      <c r="C777" s="4">
        <v>0</v>
      </c>
      <c r="D777" s="4" t="s">
        <v>4162</v>
      </c>
      <c r="E777" s="4" t="s">
        <v>839</v>
      </c>
      <c r="F777" s="4" t="s">
        <v>32</v>
      </c>
      <c r="G777" s="4" t="s">
        <v>33</v>
      </c>
      <c r="H777" s="4">
        <v>1</v>
      </c>
      <c r="I777" s="4" t="s">
        <v>34</v>
      </c>
      <c r="J777" s="4" t="s">
        <v>35</v>
      </c>
      <c r="K777" s="4" t="s">
        <v>495</v>
      </c>
      <c r="L777" s="4" t="s">
        <v>4570</v>
      </c>
      <c r="M777" s="4" t="s">
        <v>757</v>
      </c>
      <c r="N777" s="4" t="s">
        <v>779</v>
      </c>
      <c r="O777" s="4" t="s">
        <v>780</v>
      </c>
      <c r="P777" s="4" t="s">
        <v>4897</v>
      </c>
      <c r="Q777" s="4" t="s">
        <v>781</v>
      </c>
      <c r="R777" s="4" t="s">
        <v>760</v>
      </c>
      <c r="S777" s="4" t="s">
        <v>840</v>
      </c>
      <c r="T777" s="4">
        <v>2</v>
      </c>
      <c r="U777" s="4" t="s">
        <v>77</v>
      </c>
      <c r="V777" s="4" t="s">
        <v>78</v>
      </c>
      <c r="W777" s="4" t="s">
        <v>78</v>
      </c>
      <c r="X777" s="4">
        <v>78</v>
      </c>
      <c r="Y777" s="4">
        <v>1</v>
      </c>
      <c r="Z777" s="4">
        <v>5</v>
      </c>
      <c r="AA777" s="4">
        <v>252</v>
      </c>
    </row>
    <row r="778" spans="1:27" x14ac:dyDescent="0.2">
      <c r="A778" s="4">
        <v>136</v>
      </c>
      <c r="B778" s="4" t="s">
        <v>2645</v>
      </c>
      <c r="C778" s="4">
        <v>0</v>
      </c>
      <c r="D778" s="4" t="s">
        <v>4163</v>
      </c>
      <c r="E778" s="4" t="s">
        <v>501</v>
      </c>
      <c r="F778" s="4" t="s">
        <v>32</v>
      </c>
      <c r="G778" s="4" t="s">
        <v>33</v>
      </c>
      <c r="H778" s="4">
        <v>1</v>
      </c>
      <c r="I778" s="4" t="s">
        <v>34</v>
      </c>
      <c r="J778" s="4" t="s">
        <v>35</v>
      </c>
      <c r="K778" s="4" t="s">
        <v>502</v>
      </c>
      <c r="L778" s="4" t="s">
        <v>4583</v>
      </c>
      <c r="M778" s="4" t="s">
        <v>375</v>
      </c>
      <c r="N778" s="4" t="s">
        <v>471</v>
      </c>
      <c r="O778" s="4" t="s">
        <v>479</v>
      </c>
      <c r="P778" s="4" t="s">
        <v>4861</v>
      </c>
      <c r="Q778" s="4" t="s">
        <v>473</v>
      </c>
      <c r="R778" s="4" t="s">
        <v>379</v>
      </c>
      <c r="S778" s="4" t="s">
        <v>503</v>
      </c>
      <c r="T778" s="4">
        <v>2</v>
      </c>
      <c r="U778" s="4" t="s">
        <v>77</v>
      </c>
      <c r="V778" s="4" t="s">
        <v>78</v>
      </c>
      <c r="W778" s="4" t="s">
        <v>78</v>
      </c>
      <c r="X778" s="4">
        <v>85</v>
      </c>
      <c r="Y778" s="4">
        <v>0</v>
      </c>
      <c r="Z778" s="4">
        <v>5</v>
      </c>
      <c r="AA778" s="4">
        <v>136</v>
      </c>
    </row>
    <row r="779" spans="1:27" x14ac:dyDescent="0.2">
      <c r="A779" s="4">
        <v>211</v>
      </c>
      <c r="B779" s="4" t="s">
        <v>2720</v>
      </c>
      <c r="C779" s="4">
        <v>0</v>
      </c>
      <c r="D779" s="4" t="s">
        <v>4164</v>
      </c>
      <c r="E779" s="4" t="s">
        <v>726</v>
      </c>
      <c r="F779" s="4" t="s">
        <v>32</v>
      </c>
      <c r="G779" s="4" t="s">
        <v>33</v>
      </c>
      <c r="H779" s="4">
        <v>1</v>
      </c>
      <c r="I779" s="4" t="s">
        <v>34</v>
      </c>
      <c r="J779" s="4" t="s">
        <v>35</v>
      </c>
      <c r="K779" s="4" t="s">
        <v>727</v>
      </c>
      <c r="L779" s="4" t="s">
        <v>4716</v>
      </c>
      <c r="M779" s="4" t="s">
        <v>623</v>
      </c>
      <c r="N779" s="4" t="s">
        <v>623</v>
      </c>
      <c r="O779" s="4" t="s">
        <v>728</v>
      </c>
      <c r="P779" s="4" t="s">
        <v>4786</v>
      </c>
      <c r="Q779" s="4" t="s">
        <v>624</v>
      </c>
      <c r="R779" s="4" t="s">
        <v>625</v>
      </c>
      <c r="S779" s="4" t="s">
        <v>728</v>
      </c>
      <c r="T779" s="4">
        <v>1</v>
      </c>
      <c r="U779" s="4" t="s">
        <v>41</v>
      </c>
      <c r="V779" s="4" t="s">
        <v>78</v>
      </c>
      <c r="W779" s="4" t="s">
        <v>78</v>
      </c>
      <c r="X779" s="4">
        <v>359</v>
      </c>
      <c r="Y779" s="4">
        <v>1</v>
      </c>
      <c r="Z779" s="4">
        <v>12</v>
      </c>
      <c r="AA779" s="4">
        <v>211</v>
      </c>
    </row>
    <row r="780" spans="1:27" x14ac:dyDescent="0.2">
      <c r="A780" s="4">
        <v>82</v>
      </c>
      <c r="B780" s="4" t="s">
        <v>2591</v>
      </c>
      <c r="C780" s="4">
        <v>0</v>
      </c>
      <c r="D780" s="4" t="s">
        <v>4165</v>
      </c>
      <c r="E780" s="4" t="s">
        <v>320</v>
      </c>
      <c r="F780" s="4" t="s">
        <v>32</v>
      </c>
      <c r="G780" s="4" t="s">
        <v>33</v>
      </c>
      <c r="H780" s="4">
        <v>1</v>
      </c>
      <c r="I780" s="4" t="s">
        <v>34</v>
      </c>
      <c r="J780" s="4" t="s">
        <v>35</v>
      </c>
      <c r="K780" s="4" t="s">
        <v>321</v>
      </c>
      <c r="L780" s="4" t="s">
        <v>4633</v>
      </c>
      <c r="M780" s="4" t="s">
        <v>236</v>
      </c>
      <c r="N780" s="4" t="s">
        <v>236</v>
      </c>
      <c r="O780" s="4" t="s">
        <v>271</v>
      </c>
      <c r="P780" s="4" t="s">
        <v>4827</v>
      </c>
      <c r="Q780" s="4" t="s">
        <v>253</v>
      </c>
      <c r="R780" s="4" t="s">
        <v>240</v>
      </c>
      <c r="S780" s="4" t="s">
        <v>320</v>
      </c>
      <c r="T780" s="4">
        <v>1</v>
      </c>
      <c r="U780" s="4" t="s">
        <v>41</v>
      </c>
      <c r="V780" s="4">
        <v>1</v>
      </c>
      <c r="W780" s="4">
        <v>2016</v>
      </c>
      <c r="X780" s="4">
        <v>352</v>
      </c>
      <c r="Y780" s="4">
        <v>5</v>
      </c>
      <c r="Z780" s="4">
        <v>10</v>
      </c>
      <c r="AA780" s="4">
        <v>82</v>
      </c>
    </row>
    <row r="781" spans="1:27" x14ac:dyDescent="0.2">
      <c r="A781" s="4">
        <v>212</v>
      </c>
      <c r="B781" s="4" t="s">
        <v>2721</v>
      </c>
      <c r="C781" s="4">
        <v>0</v>
      </c>
      <c r="D781" s="4" t="s">
        <v>4166</v>
      </c>
      <c r="E781" s="4" t="s">
        <v>458</v>
      </c>
      <c r="F781" s="4" t="s">
        <v>32</v>
      </c>
      <c r="G781" s="4" t="s">
        <v>33</v>
      </c>
      <c r="H781" s="4">
        <v>1</v>
      </c>
      <c r="I781" s="4" t="s">
        <v>34</v>
      </c>
      <c r="J781" s="4" t="s">
        <v>35</v>
      </c>
      <c r="K781" s="4" t="s">
        <v>729</v>
      </c>
      <c r="L781" s="4" t="s">
        <v>4436</v>
      </c>
      <c r="M781" s="4" t="s">
        <v>623</v>
      </c>
      <c r="N781" s="4" t="s">
        <v>632</v>
      </c>
      <c r="O781" s="4" t="s">
        <v>688</v>
      </c>
      <c r="P781" s="4" t="s">
        <v>4793</v>
      </c>
      <c r="Q781" s="4" t="s">
        <v>633</v>
      </c>
      <c r="R781" s="4" t="s">
        <v>625</v>
      </c>
      <c r="S781" s="4" t="s">
        <v>729</v>
      </c>
      <c r="T781" s="4">
        <v>1</v>
      </c>
      <c r="U781" s="4" t="s">
        <v>41</v>
      </c>
      <c r="V781" s="4">
        <v>1</v>
      </c>
      <c r="W781" s="4">
        <v>2017</v>
      </c>
      <c r="X781" s="4">
        <v>105</v>
      </c>
      <c r="Y781" s="4">
        <v>3</v>
      </c>
      <c r="Z781" s="4">
        <v>5</v>
      </c>
      <c r="AA781" s="4">
        <v>212</v>
      </c>
    </row>
    <row r="782" spans="1:27" x14ac:dyDescent="0.2">
      <c r="A782" s="4">
        <v>137</v>
      </c>
      <c r="B782" s="4" t="s">
        <v>2646</v>
      </c>
      <c r="C782" s="4">
        <v>0</v>
      </c>
      <c r="D782" s="4" t="s">
        <v>4167</v>
      </c>
      <c r="E782" s="4" t="s">
        <v>504</v>
      </c>
      <c r="F782" s="4" t="s">
        <v>32</v>
      </c>
      <c r="G782" s="4" t="s">
        <v>33</v>
      </c>
      <c r="H782" s="4">
        <v>1</v>
      </c>
      <c r="I782" s="4" t="s">
        <v>34</v>
      </c>
      <c r="J782" s="4" t="s">
        <v>35</v>
      </c>
      <c r="K782" s="4" t="s">
        <v>505</v>
      </c>
      <c r="L782" s="4" t="s">
        <v>4717</v>
      </c>
      <c r="M782" s="4" t="s">
        <v>375</v>
      </c>
      <c r="N782" s="4" t="s">
        <v>426</v>
      </c>
      <c r="O782" s="4" t="s">
        <v>506</v>
      </c>
      <c r="P782" s="4" t="s">
        <v>4860</v>
      </c>
      <c r="Q782" s="4" t="s">
        <v>428</v>
      </c>
      <c r="R782" s="4" t="s">
        <v>379</v>
      </c>
      <c r="S782" s="4" t="s">
        <v>506</v>
      </c>
      <c r="T782" s="4">
        <v>2</v>
      </c>
      <c r="U782" s="4" t="s">
        <v>77</v>
      </c>
      <c r="V782" s="4" t="s">
        <v>78</v>
      </c>
      <c r="W782" s="4" t="s">
        <v>78</v>
      </c>
      <c r="X782" s="4">
        <v>57</v>
      </c>
      <c r="Y782" s="4">
        <v>2</v>
      </c>
      <c r="Z782" s="4">
        <v>5</v>
      </c>
      <c r="AA782" s="4">
        <v>137</v>
      </c>
    </row>
    <row r="783" spans="1:27" x14ac:dyDescent="0.2">
      <c r="A783" s="4">
        <v>138</v>
      </c>
      <c r="B783" s="4" t="s">
        <v>2647</v>
      </c>
      <c r="C783" s="4">
        <v>0</v>
      </c>
      <c r="D783" s="4" t="s">
        <v>4168</v>
      </c>
      <c r="E783" s="4" t="s">
        <v>507</v>
      </c>
      <c r="F783" s="4" t="s">
        <v>32</v>
      </c>
      <c r="G783" s="4" t="s">
        <v>33</v>
      </c>
      <c r="H783" s="4">
        <v>1</v>
      </c>
      <c r="I783" s="4" t="s">
        <v>34</v>
      </c>
      <c r="J783" s="4" t="s">
        <v>35</v>
      </c>
      <c r="K783" s="4" t="s">
        <v>495</v>
      </c>
      <c r="L783" s="4" t="s">
        <v>4718</v>
      </c>
      <c r="M783" s="4" t="s">
        <v>375</v>
      </c>
      <c r="N783" s="4" t="s">
        <v>376</v>
      </c>
      <c r="O783" s="4" t="s">
        <v>508</v>
      </c>
      <c r="P783" s="4" t="s">
        <v>4859</v>
      </c>
      <c r="Q783" s="4" t="s">
        <v>378</v>
      </c>
      <c r="R783" s="4" t="s">
        <v>379</v>
      </c>
      <c r="S783" s="4" t="s">
        <v>509</v>
      </c>
      <c r="T783" s="4">
        <v>2</v>
      </c>
      <c r="U783" s="4" t="s">
        <v>77</v>
      </c>
      <c r="V783" s="4" t="s">
        <v>78</v>
      </c>
      <c r="W783" s="4" t="s">
        <v>78</v>
      </c>
      <c r="X783" s="4">
        <v>47</v>
      </c>
      <c r="Y783" s="4">
        <v>0</v>
      </c>
      <c r="Z783" s="4">
        <v>5</v>
      </c>
      <c r="AA783" s="4">
        <v>138</v>
      </c>
    </row>
    <row r="784" spans="1:27" x14ac:dyDescent="0.2">
      <c r="A784" s="4">
        <v>95</v>
      </c>
      <c r="B784" s="4" t="s">
        <v>2604</v>
      </c>
      <c r="C784" s="4">
        <v>0</v>
      </c>
      <c r="D784" s="4" t="s">
        <v>4169</v>
      </c>
      <c r="E784" s="4" t="s">
        <v>362</v>
      </c>
      <c r="F784" s="4" t="s">
        <v>32</v>
      </c>
      <c r="G784" s="4" t="s">
        <v>33</v>
      </c>
      <c r="H784" s="4">
        <v>1</v>
      </c>
      <c r="I784" s="4" t="s">
        <v>34</v>
      </c>
      <c r="J784" s="4" t="s">
        <v>35</v>
      </c>
      <c r="K784" s="4" t="s">
        <v>363</v>
      </c>
      <c r="L784" s="4" t="s">
        <v>4590</v>
      </c>
      <c r="M784" s="4" t="s">
        <v>236</v>
      </c>
      <c r="N784" s="4" t="s">
        <v>337</v>
      </c>
      <c r="O784" s="4" t="s">
        <v>345</v>
      </c>
      <c r="P784" s="4" t="s">
        <v>4870</v>
      </c>
      <c r="Q784" s="4" t="s">
        <v>339</v>
      </c>
      <c r="R784" s="4" t="s">
        <v>240</v>
      </c>
      <c r="S784" s="4" t="s">
        <v>364</v>
      </c>
      <c r="T784" s="4">
        <v>2</v>
      </c>
      <c r="U784" s="4" t="s">
        <v>77</v>
      </c>
      <c r="V784" s="4" t="s">
        <v>78</v>
      </c>
      <c r="W784" s="4" t="s">
        <v>78</v>
      </c>
      <c r="X784" s="4">
        <v>26</v>
      </c>
      <c r="Y784" s="4">
        <v>2</v>
      </c>
      <c r="Z784" s="4">
        <v>5</v>
      </c>
      <c r="AA784" s="4">
        <v>95</v>
      </c>
    </row>
    <row r="785" spans="1:27" x14ac:dyDescent="0.2">
      <c r="A785" s="4">
        <v>213</v>
      </c>
      <c r="B785" s="4" t="s">
        <v>2722</v>
      </c>
      <c r="C785" s="4">
        <v>0</v>
      </c>
      <c r="D785" s="4" t="s">
        <v>4170</v>
      </c>
      <c r="E785" s="4" t="s">
        <v>730</v>
      </c>
      <c r="F785" s="4" t="s">
        <v>32</v>
      </c>
      <c r="G785" s="4" t="s">
        <v>33</v>
      </c>
      <c r="H785" s="4">
        <v>1</v>
      </c>
      <c r="I785" s="4" t="s">
        <v>34</v>
      </c>
      <c r="J785" s="4" t="s">
        <v>35</v>
      </c>
      <c r="K785" s="4" t="s">
        <v>731</v>
      </c>
      <c r="L785" s="4" t="s">
        <v>4719</v>
      </c>
      <c r="M785" s="4" t="s">
        <v>623</v>
      </c>
      <c r="N785" s="4" t="s">
        <v>623</v>
      </c>
      <c r="O785" s="4" t="s">
        <v>730</v>
      </c>
      <c r="P785" s="4" t="s">
        <v>4786</v>
      </c>
      <c r="Q785" s="4" t="s">
        <v>624</v>
      </c>
      <c r="R785" s="4" t="s">
        <v>625</v>
      </c>
      <c r="S785" s="4" t="s">
        <v>730</v>
      </c>
      <c r="T785" s="4">
        <v>1</v>
      </c>
      <c r="U785" s="4" t="s">
        <v>41</v>
      </c>
      <c r="V785" s="4">
        <v>1</v>
      </c>
      <c r="W785" s="4">
        <v>2017</v>
      </c>
      <c r="X785" s="4">
        <v>208</v>
      </c>
      <c r="Y785" s="4">
        <v>1</v>
      </c>
      <c r="Z785" s="4">
        <v>9</v>
      </c>
      <c r="AA785" s="4">
        <v>213</v>
      </c>
    </row>
    <row r="786" spans="1:27" x14ac:dyDescent="0.2">
      <c r="A786" s="4">
        <v>597</v>
      </c>
      <c r="B786" s="4" t="s">
        <v>3106</v>
      </c>
      <c r="C786" s="4">
        <v>0</v>
      </c>
      <c r="D786" s="4" t="s">
        <v>4171</v>
      </c>
      <c r="E786" s="4" t="s">
        <v>1752</v>
      </c>
      <c r="F786" s="4" t="s">
        <v>32</v>
      </c>
      <c r="G786" s="4" t="s">
        <v>33</v>
      </c>
      <c r="H786" s="4">
        <v>1</v>
      </c>
      <c r="I786" s="4" t="s">
        <v>34</v>
      </c>
      <c r="J786" s="4" t="s">
        <v>35</v>
      </c>
      <c r="K786" s="4" t="s">
        <v>1753</v>
      </c>
      <c r="L786" s="4" t="s">
        <v>4688</v>
      </c>
      <c r="M786" s="4" t="s">
        <v>1490</v>
      </c>
      <c r="N786" s="4" t="s">
        <v>1512</v>
      </c>
      <c r="O786" s="4" t="s">
        <v>1573</v>
      </c>
      <c r="P786" s="4" t="s">
        <v>4785</v>
      </c>
      <c r="Q786" s="4" t="s">
        <v>1514</v>
      </c>
      <c r="R786" s="4" t="s">
        <v>1494</v>
      </c>
      <c r="S786" s="4" t="s">
        <v>1754</v>
      </c>
      <c r="T786" s="4">
        <v>2</v>
      </c>
      <c r="U786" s="4" t="s">
        <v>77</v>
      </c>
      <c r="V786" s="4" t="s">
        <v>78</v>
      </c>
      <c r="W786" s="4" t="s">
        <v>78</v>
      </c>
      <c r="X786" s="4">
        <v>82</v>
      </c>
      <c r="Y786" s="4">
        <v>0</v>
      </c>
      <c r="Z786" s="4">
        <v>5</v>
      </c>
      <c r="AA786" s="4">
        <v>597</v>
      </c>
    </row>
    <row r="787" spans="1:27" x14ac:dyDescent="0.2">
      <c r="A787" s="4">
        <v>871</v>
      </c>
      <c r="B787" s="4" t="s">
        <v>3380</v>
      </c>
      <c r="C787" s="4">
        <v>0</v>
      </c>
      <c r="D787" s="4" t="s">
        <v>4172</v>
      </c>
      <c r="E787" s="4" t="s">
        <v>2468</v>
      </c>
      <c r="F787" s="4" t="s">
        <v>32</v>
      </c>
      <c r="G787" s="4" t="s">
        <v>33</v>
      </c>
      <c r="H787" s="4">
        <v>1</v>
      </c>
      <c r="I787" s="4" t="s">
        <v>34</v>
      </c>
      <c r="J787" s="4" t="s">
        <v>35</v>
      </c>
      <c r="K787" s="4" t="s">
        <v>2469</v>
      </c>
      <c r="L787" s="4" t="s">
        <v>4508</v>
      </c>
      <c r="M787" s="4" t="s">
        <v>2446</v>
      </c>
      <c r="N787" s="4" t="s">
        <v>2458</v>
      </c>
      <c r="O787" s="4" t="s">
        <v>2459</v>
      </c>
      <c r="P787" s="4" t="s">
        <v>4867</v>
      </c>
      <c r="Q787" s="4" t="s">
        <v>2460</v>
      </c>
      <c r="R787" s="4" t="s">
        <v>2448</v>
      </c>
      <c r="S787" s="4" t="s">
        <v>2470</v>
      </c>
      <c r="T787" s="4">
        <v>1</v>
      </c>
      <c r="U787" s="4" t="s">
        <v>41</v>
      </c>
      <c r="V787" s="4" t="s">
        <v>78</v>
      </c>
      <c r="W787" s="4" t="s">
        <v>78</v>
      </c>
      <c r="X787" s="4">
        <v>29</v>
      </c>
      <c r="Y787" s="4">
        <v>1</v>
      </c>
      <c r="Z787" s="4">
        <v>5</v>
      </c>
      <c r="AA787" s="4">
        <v>871</v>
      </c>
    </row>
    <row r="788" spans="1:27" x14ac:dyDescent="0.2">
      <c r="A788" s="4">
        <v>258</v>
      </c>
      <c r="B788" s="4" t="s">
        <v>2767</v>
      </c>
      <c r="C788" s="4">
        <v>0</v>
      </c>
      <c r="D788" s="4" t="s">
        <v>4173</v>
      </c>
      <c r="E788" s="4" t="s">
        <v>858</v>
      </c>
      <c r="F788" s="4" t="s">
        <v>32</v>
      </c>
      <c r="G788" s="4" t="s">
        <v>33</v>
      </c>
      <c r="H788" s="4">
        <v>1</v>
      </c>
      <c r="I788" s="4" t="s">
        <v>34</v>
      </c>
      <c r="J788" s="4" t="s">
        <v>35</v>
      </c>
      <c r="K788" s="4" t="s">
        <v>859</v>
      </c>
      <c r="L788" s="4" t="s">
        <v>4720</v>
      </c>
      <c r="M788" s="4" t="s">
        <v>844</v>
      </c>
      <c r="N788" s="4" t="s">
        <v>853</v>
      </c>
      <c r="O788" s="4" t="s">
        <v>860</v>
      </c>
      <c r="P788" s="4" t="s">
        <v>4894</v>
      </c>
      <c r="Q788" s="4" t="s">
        <v>855</v>
      </c>
      <c r="R788" s="4" t="s">
        <v>847</v>
      </c>
      <c r="S788" s="4" t="s">
        <v>859</v>
      </c>
      <c r="T788" s="4">
        <v>2</v>
      </c>
      <c r="U788" s="4" t="s">
        <v>77</v>
      </c>
      <c r="V788" s="4" t="s">
        <v>78</v>
      </c>
      <c r="W788" s="4" t="s">
        <v>78</v>
      </c>
      <c r="X788" s="4">
        <v>62</v>
      </c>
      <c r="Y788" s="4">
        <v>2</v>
      </c>
      <c r="Z788" s="4">
        <v>5</v>
      </c>
      <c r="AA788" s="4">
        <v>258</v>
      </c>
    </row>
    <row r="789" spans="1:27" x14ac:dyDescent="0.2">
      <c r="A789" s="4">
        <v>202</v>
      </c>
      <c r="B789" s="4" t="s">
        <v>2711</v>
      </c>
      <c r="C789" s="4">
        <v>0</v>
      </c>
      <c r="D789" s="4" t="s">
        <v>4174</v>
      </c>
      <c r="E789" s="4" t="s">
        <v>695</v>
      </c>
      <c r="F789" s="4" t="s">
        <v>32</v>
      </c>
      <c r="G789" s="4" t="s">
        <v>33</v>
      </c>
      <c r="H789" s="4">
        <v>1</v>
      </c>
      <c r="I789" s="4" t="s">
        <v>34</v>
      </c>
      <c r="J789" s="4" t="s">
        <v>35</v>
      </c>
      <c r="K789" s="4" t="s">
        <v>696</v>
      </c>
      <c r="L789" s="4" t="s">
        <v>4721</v>
      </c>
      <c r="M789" s="4" t="s">
        <v>623</v>
      </c>
      <c r="N789" s="4" t="s">
        <v>697</v>
      </c>
      <c r="O789" s="4" t="s">
        <v>698</v>
      </c>
      <c r="P789" s="4" t="s">
        <v>4918</v>
      </c>
      <c r="Q789" s="4" t="s">
        <v>699</v>
      </c>
      <c r="R789" s="4" t="s">
        <v>625</v>
      </c>
      <c r="S789" s="4" t="s">
        <v>696</v>
      </c>
      <c r="T789" s="4">
        <v>2</v>
      </c>
      <c r="U789" s="4" t="s">
        <v>77</v>
      </c>
      <c r="V789" s="4" t="s">
        <v>78</v>
      </c>
      <c r="W789" s="4" t="s">
        <v>78</v>
      </c>
      <c r="X789" s="4">
        <v>45</v>
      </c>
      <c r="Y789" s="4">
        <v>1</v>
      </c>
      <c r="Z789" s="4">
        <v>5</v>
      </c>
      <c r="AA789" s="4">
        <v>202</v>
      </c>
    </row>
    <row r="790" spans="1:27" x14ac:dyDescent="0.2">
      <c r="A790" s="4">
        <v>203</v>
      </c>
      <c r="B790" s="4" t="s">
        <v>2712</v>
      </c>
      <c r="C790" s="4">
        <v>0</v>
      </c>
      <c r="D790" s="4" t="s">
        <v>4175</v>
      </c>
      <c r="E790" s="4" t="s">
        <v>700</v>
      </c>
      <c r="F790" s="4" t="s">
        <v>32</v>
      </c>
      <c r="G790" s="4" t="s">
        <v>33</v>
      </c>
      <c r="H790" s="4">
        <v>1</v>
      </c>
      <c r="I790" s="4" t="s">
        <v>34</v>
      </c>
      <c r="J790" s="4" t="s">
        <v>35</v>
      </c>
      <c r="K790" s="4" t="s">
        <v>701</v>
      </c>
      <c r="L790" s="4" t="s">
        <v>4721</v>
      </c>
      <c r="M790" s="4" t="s">
        <v>623</v>
      </c>
      <c r="N790" s="4" t="s">
        <v>697</v>
      </c>
      <c r="O790" s="4" t="s">
        <v>698</v>
      </c>
      <c r="P790" s="4" t="s">
        <v>4918</v>
      </c>
      <c r="Q790" s="4" t="s">
        <v>699</v>
      </c>
      <c r="R790" s="4" t="s">
        <v>625</v>
      </c>
      <c r="S790" s="4" t="s">
        <v>702</v>
      </c>
      <c r="T790" s="4">
        <v>2</v>
      </c>
      <c r="U790" s="4" t="s">
        <v>77</v>
      </c>
      <c r="V790" s="4" t="s">
        <v>78</v>
      </c>
      <c r="W790" s="4" t="s">
        <v>78</v>
      </c>
      <c r="X790" s="4">
        <v>56</v>
      </c>
      <c r="Y790" s="4">
        <v>2</v>
      </c>
      <c r="Z790" s="4">
        <v>5</v>
      </c>
      <c r="AA790" s="4">
        <v>203</v>
      </c>
    </row>
    <row r="791" spans="1:27" x14ac:dyDescent="0.2">
      <c r="A791" s="4">
        <v>845</v>
      </c>
      <c r="B791" s="4" t="s">
        <v>3354</v>
      </c>
      <c r="C791" s="4">
        <v>0</v>
      </c>
      <c r="D791" s="4" t="s">
        <v>4176</v>
      </c>
      <c r="E791" s="4" t="s">
        <v>2389</v>
      </c>
      <c r="F791" s="4" t="s">
        <v>32</v>
      </c>
      <c r="G791" s="4" t="s">
        <v>33</v>
      </c>
      <c r="H791" s="4">
        <v>1</v>
      </c>
      <c r="I791" s="4" t="s">
        <v>34</v>
      </c>
      <c r="J791" s="4" t="s">
        <v>35</v>
      </c>
      <c r="K791" s="4" t="s">
        <v>2390</v>
      </c>
      <c r="L791" s="4" t="s">
        <v>4611</v>
      </c>
      <c r="M791" s="4" t="s">
        <v>967</v>
      </c>
      <c r="N791" s="4" t="s">
        <v>967</v>
      </c>
      <c r="O791" s="4" t="s">
        <v>2361</v>
      </c>
      <c r="P791" s="4" t="s">
        <v>4878</v>
      </c>
      <c r="Q791" s="4" t="s">
        <v>2362</v>
      </c>
      <c r="R791" s="4" t="s">
        <v>2272</v>
      </c>
      <c r="S791" s="4" t="s">
        <v>2391</v>
      </c>
      <c r="T791" s="4">
        <v>1</v>
      </c>
      <c r="U791" s="4" t="s">
        <v>41</v>
      </c>
      <c r="V791" s="4" t="s">
        <v>78</v>
      </c>
      <c r="W791" s="4" t="s">
        <v>78</v>
      </c>
      <c r="X791" s="4">
        <v>144</v>
      </c>
      <c r="Y791" s="4">
        <v>1</v>
      </c>
      <c r="Z791" s="4">
        <v>5</v>
      </c>
      <c r="AA791" s="4">
        <v>845</v>
      </c>
    </row>
    <row r="792" spans="1:27" x14ac:dyDescent="0.2">
      <c r="A792" s="4">
        <v>215</v>
      </c>
      <c r="B792" s="4" t="s">
        <v>2724</v>
      </c>
      <c r="C792" s="4">
        <v>0</v>
      </c>
      <c r="D792" s="4" t="s">
        <v>4177</v>
      </c>
      <c r="E792" s="4" t="s">
        <v>735</v>
      </c>
      <c r="F792" s="4" t="s">
        <v>32</v>
      </c>
      <c r="G792" s="4" t="s">
        <v>33</v>
      </c>
      <c r="H792" s="4">
        <v>1</v>
      </c>
      <c r="I792" s="4" t="s">
        <v>34</v>
      </c>
      <c r="J792" s="4" t="s">
        <v>35</v>
      </c>
      <c r="K792" s="4" t="s">
        <v>736</v>
      </c>
      <c r="L792" s="4" t="s">
        <v>4722</v>
      </c>
      <c r="M792" s="4" t="s">
        <v>623</v>
      </c>
      <c r="N792" s="4" t="s">
        <v>632</v>
      </c>
      <c r="O792" s="4" t="s">
        <v>694</v>
      </c>
      <c r="P792" s="4" t="s">
        <v>4793</v>
      </c>
      <c r="Q792" s="4" t="s">
        <v>633</v>
      </c>
      <c r="R792" s="4" t="s">
        <v>625</v>
      </c>
      <c r="S792" s="4" t="s">
        <v>735</v>
      </c>
      <c r="T792" s="4">
        <v>2</v>
      </c>
      <c r="U792" s="4" t="s">
        <v>77</v>
      </c>
      <c r="V792" s="4" t="s">
        <v>78</v>
      </c>
      <c r="W792" s="4" t="s">
        <v>78</v>
      </c>
      <c r="X792" s="4">
        <v>115</v>
      </c>
      <c r="Y792" s="4">
        <v>1</v>
      </c>
      <c r="Z792" s="4">
        <v>6</v>
      </c>
      <c r="AA792" s="4">
        <v>215</v>
      </c>
    </row>
    <row r="793" spans="1:27" x14ac:dyDescent="0.2">
      <c r="A793" s="4">
        <v>538</v>
      </c>
      <c r="B793" s="4" t="s">
        <v>3047</v>
      </c>
      <c r="C793" s="4">
        <v>0</v>
      </c>
      <c r="D793" s="4" t="s">
        <v>4178</v>
      </c>
      <c r="E793" s="4" t="s">
        <v>1618</v>
      </c>
      <c r="F793" s="4" t="s">
        <v>32</v>
      </c>
      <c r="G793" s="4" t="s">
        <v>33</v>
      </c>
      <c r="H793" s="4">
        <v>1</v>
      </c>
      <c r="I793" s="4" t="s">
        <v>34</v>
      </c>
      <c r="J793" s="4" t="s">
        <v>35</v>
      </c>
      <c r="K793" s="4" t="s">
        <v>1619</v>
      </c>
      <c r="L793" s="4" t="s">
        <v>4489</v>
      </c>
      <c r="M793" s="4" t="s">
        <v>1490</v>
      </c>
      <c r="N793" s="4" t="s">
        <v>1521</v>
      </c>
      <c r="O793" s="4" t="s">
        <v>1216</v>
      </c>
      <c r="P793" s="4" t="s">
        <v>4875</v>
      </c>
      <c r="Q793" s="4" t="s">
        <v>1523</v>
      </c>
      <c r="R793" s="4" t="s">
        <v>1494</v>
      </c>
      <c r="S793" s="4" t="s">
        <v>1620</v>
      </c>
      <c r="T793" s="4">
        <v>1</v>
      </c>
      <c r="U793" s="4" t="s">
        <v>41</v>
      </c>
      <c r="V793" s="4" t="s">
        <v>78</v>
      </c>
      <c r="W793" s="4" t="s">
        <v>78</v>
      </c>
      <c r="X793" s="4">
        <v>291</v>
      </c>
      <c r="Y793" s="4">
        <v>2</v>
      </c>
      <c r="Z793" s="4">
        <v>10</v>
      </c>
      <c r="AA793" s="4">
        <v>538</v>
      </c>
    </row>
    <row r="794" spans="1:27" x14ac:dyDescent="0.2">
      <c r="A794" s="4">
        <v>206</v>
      </c>
      <c r="B794" s="4" t="s">
        <v>2715</v>
      </c>
      <c r="C794" s="4">
        <v>0</v>
      </c>
      <c r="D794" s="4" t="s">
        <v>4179</v>
      </c>
      <c r="E794" s="4" t="s">
        <v>710</v>
      </c>
      <c r="F794" s="4" t="s">
        <v>32</v>
      </c>
      <c r="G794" s="4" t="s">
        <v>33</v>
      </c>
      <c r="H794" s="4">
        <v>1</v>
      </c>
      <c r="I794" s="4" t="s">
        <v>34</v>
      </c>
      <c r="J794" s="4" t="s">
        <v>35</v>
      </c>
      <c r="K794" s="4" t="s">
        <v>710</v>
      </c>
      <c r="L794" s="4" t="s">
        <v>4723</v>
      </c>
      <c r="M794" s="4" t="s">
        <v>623</v>
      </c>
      <c r="N794" s="4" t="s">
        <v>705</v>
      </c>
      <c r="O794" s="4" t="s">
        <v>711</v>
      </c>
      <c r="P794" s="4" t="s">
        <v>4909</v>
      </c>
      <c r="Q794" s="4" t="s">
        <v>707</v>
      </c>
      <c r="R794" s="4" t="s">
        <v>625</v>
      </c>
      <c r="S794" s="4" t="s">
        <v>712</v>
      </c>
      <c r="T794" s="4">
        <v>1</v>
      </c>
      <c r="U794" s="4" t="s">
        <v>41</v>
      </c>
      <c r="V794" s="4" t="s">
        <v>78</v>
      </c>
      <c r="W794" s="4" t="s">
        <v>78</v>
      </c>
      <c r="X794" s="4">
        <v>110</v>
      </c>
      <c r="Y794" s="4">
        <v>1</v>
      </c>
      <c r="Z794" s="4">
        <v>7</v>
      </c>
      <c r="AA794" s="4">
        <v>206</v>
      </c>
    </row>
    <row r="795" spans="1:27" x14ac:dyDescent="0.2">
      <c r="A795" s="4">
        <v>216</v>
      </c>
      <c r="B795" s="4" t="s">
        <v>2725</v>
      </c>
      <c r="C795" s="4">
        <v>0</v>
      </c>
      <c r="D795" s="4" t="s">
        <v>4180</v>
      </c>
      <c r="E795" s="4" t="s">
        <v>737</v>
      </c>
      <c r="F795" s="4" t="s">
        <v>32</v>
      </c>
      <c r="G795" s="4" t="s">
        <v>33</v>
      </c>
      <c r="H795" s="4">
        <v>1</v>
      </c>
      <c r="I795" s="4" t="s">
        <v>34</v>
      </c>
      <c r="J795" s="4" t="s">
        <v>35</v>
      </c>
      <c r="K795" s="4" t="s">
        <v>738</v>
      </c>
      <c r="L795" s="4" t="s">
        <v>4284</v>
      </c>
      <c r="M795" s="4" t="s">
        <v>623</v>
      </c>
      <c r="N795" s="4" t="s">
        <v>648</v>
      </c>
      <c r="O795" s="4" t="s">
        <v>661</v>
      </c>
      <c r="P795" s="4" t="s">
        <v>4789</v>
      </c>
      <c r="Q795" s="4" t="s">
        <v>662</v>
      </c>
      <c r="R795" s="4" t="s">
        <v>625</v>
      </c>
      <c r="S795" s="4" t="s">
        <v>739</v>
      </c>
      <c r="T795" s="4">
        <v>1</v>
      </c>
      <c r="U795" s="4" t="s">
        <v>41</v>
      </c>
      <c r="V795" s="4" t="s">
        <v>78</v>
      </c>
      <c r="W795" s="4" t="s">
        <v>78</v>
      </c>
      <c r="X795" s="4">
        <v>107</v>
      </c>
      <c r="Y795" s="4">
        <v>1</v>
      </c>
      <c r="Z795" s="4">
        <v>5</v>
      </c>
      <c r="AA795" s="4">
        <v>216</v>
      </c>
    </row>
    <row r="796" spans="1:27" x14ac:dyDescent="0.2">
      <c r="A796" s="4">
        <v>217</v>
      </c>
      <c r="B796" s="4" t="s">
        <v>2726</v>
      </c>
      <c r="C796" s="4">
        <v>0</v>
      </c>
      <c r="D796" s="4" t="s">
        <v>4181</v>
      </c>
      <c r="E796" s="4" t="s">
        <v>740</v>
      </c>
      <c r="F796" s="4" t="s">
        <v>32</v>
      </c>
      <c r="G796" s="4" t="s">
        <v>33</v>
      </c>
      <c r="H796" s="4">
        <v>1</v>
      </c>
      <c r="I796" s="4" t="s">
        <v>34</v>
      </c>
      <c r="J796" s="4" t="s">
        <v>35</v>
      </c>
      <c r="K796" s="4" t="s">
        <v>741</v>
      </c>
      <c r="L796" s="4" t="s">
        <v>4284</v>
      </c>
      <c r="M796" s="4" t="s">
        <v>623</v>
      </c>
      <c r="N796" s="4" t="s">
        <v>648</v>
      </c>
      <c r="O796" s="4" t="s">
        <v>661</v>
      </c>
      <c r="P796" s="4" t="s">
        <v>4789</v>
      </c>
      <c r="Q796" s="4" t="s">
        <v>662</v>
      </c>
      <c r="R796" s="4" t="s">
        <v>625</v>
      </c>
      <c r="S796" s="4" t="s">
        <v>742</v>
      </c>
      <c r="T796" s="4">
        <v>2</v>
      </c>
      <c r="U796" s="4" t="s">
        <v>77</v>
      </c>
      <c r="V796" s="4">
        <v>1</v>
      </c>
      <c r="W796" s="4">
        <v>2017</v>
      </c>
      <c r="X796" s="4">
        <v>101</v>
      </c>
      <c r="Y796" s="4">
        <v>1</v>
      </c>
      <c r="Z796" s="4">
        <v>5</v>
      </c>
      <c r="AA796" s="4">
        <v>217</v>
      </c>
    </row>
    <row r="797" spans="1:27" x14ac:dyDescent="0.2">
      <c r="A797" s="4">
        <v>218</v>
      </c>
      <c r="B797" s="4" t="s">
        <v>2727</v>
      </c>
      <c r="C797" s="4">
        <v>0</v>
      </c>
      <c r="D797" s="4" t="s">
        <v>4182</v>
      </c>
      <c r="E797" s="4" t="s">
        <v>743</v>
      </c>
      <c r="F797" s="4" t="s">
        <v>32</v>
      </c>
      <c r="G797" s="4" t="s">
        <v>33</v>
      </c>
      <c r="H797" s="4">
        <v>1</v>
      </c>
      <c r="I797" s="4" t="s">
        <v>34</v>
      </c>
      <c r="J797" s="4" t="s">
        <v>35</v>
      </c>
      <c r="K797" s="4" t="s">
        <v>744</v>
      </c>
      <c r="L797" s="4" t="s">
        <v>4712</v>
      </c>
      <c r="M797" s="4" t="s">
        <v>623</v>
      </c>
      <c r="N797" s="4" t="s">
        <v>648</v>
      </c>
      <c r="O797" s="4" t="s">
        <v>674</v>
      </c>
      <c r="P797" s="4" t="s">
        <v>4789</v>
      </c>
      <c r="Q797" s="4" t="s">
        <v>662</v>
      </c>
      <c r="R797" s="4" t="s">
        <v>625</v>
      </c>
      <c r="S797" s="4" t="s">
        <v>744</v>
      </c>
      <c r="T797" s="4">
        <v>2</v>
      </c>
      <c r="U797" s="4" t="s">
        <v>77</v>
      </c>
      <c r="V797" s="4">
        <v>1</v>
      </c>
      <c r="W797" s="4">
        <v>2017</v>
      </c>
      <c r="X797" s="4">
        <v>98</v>
      </c>
      <c r="Y797" s="4">
        <v>1</v>
      </c>
      <c r="Z797" s="4">
        <v>5</v>
      </c>
      <c r="AA797" s="4">
        <v>218</v>
      </c>
    </row>
    <row r="798" spans="1:27" x14ac:dyDescent="0.2">
      <c r="A798" s="4">
        <v>219</v>
      </c>
      <c r="B798" s="4" t="s">
        <v>2728</v>
      </c>
      <c r="C798" s="4">
        <v>0</v>
      </c>
      <c r="D798" s="4" t="s">
        <v>4183</v>
      </c>
      <c r="E798" s="4" t="s">
        <v>218</v>
      </c>
      <c r="F798" s="4" t="s">
        <v>32</v>
      </c>
      <c r="G798" s="4" t="s">
        <v>33</v>
      </c>
      <c r="H798" s="4">
        <v>1</v>
      </c>
      <c r="I798" s="4" t="s">
        <v>34</v>
      </c>
      <c r="J798" s="4" t="s">
        <v>35</v>
      </c>
      <c r="K798" s="4" t="s">
        <v>745</v>
      </c>
      <c r="L798" s="4" t="s">
        <v>4284</v>
      </c>
      <c r="M798" s="4" t="s">
        <v>623</v>
      </c>
      <c r="N798" s="4" t="s">
        <v>648</v>
      </c>
      <c r="O798" s="4" t="s">
        <v>661</v>
      </c>
      <c r="P798" s="4" t="s">
        <v>4789</v>
      </c>
      <c r="Q798" s="4" t="s">
        <v>662</v>
      </c>
      <c r="R798" s="4" t="s">
        <v>625</v>
      </c>
      <c r="S798" s="4" t="s">
        <v>745</v>
      </c>
      <c r="T798" s="4">
        <v>2</v>
      </c>
      <c r="U798" s="4" t="s">
        <v>77</v>
      </c>
      <c r="V798" s="4">
        <v>1</v>
      </c>
      <c r="W798" s="4">
        <v>2017</v>
      </c>
      <c r="X798" s="4">
        <v>109</v>
      </c>
      <c r="Y798" s="4">
        <v>1</v>
      </c>
      <c r="Z798" s="4">
        <v>5</v>
      </c>
      <c r="AA798" s="4">
        <v>219</v>
      </c>
    </row>
    <row r="799" spans="1:27" x14ac:dyDescent="0.2">
      <c r="A799" s="4">
        <v>194</v>
      </c>
      <c r="B799" s="4" t="s">
        <v>2703</v>
      </c>
      <c r="C799" s="4">
        <v>0</v>
      </c>
      <c r="D799" s="4" t="s">
        <v>4184</v>
      </c>
      <c r="E799" s="4" t="s">
        <v>672</v>
      </c>
      <c r="F799" s="4" t="s">
        <v>32</v>
      </c>
      <c r="G799" s="4" t="s">
        <v>33</v>
      </c>
      <c r="H799" s="4">
        <v>2</v>
      </c>
      <c r="I799" s="4" t="s">
        <v>47</v>
      </c>
      <c r="J799" s="4" t="s">
        <v>48</v>
      </c>
      <c r="K799" s="4" t="s">
        <v>673</v>
      </c>
      <c r="L799" s="4" t="s">
        <v>4712</v>
      </c>
      <c r="M799" s="4" t="s">
        <v>623</v>
      </c>
      <c r="N799" s="4" t="s">
        <v>648</v>
      </c>
      <c r="O799" s="4" t="s">
        <v>674</v>
      </c>
      <c r="P799" s="4" t="s">
        <v>4789</v>
      </c>
      <c r="Q799" s="4" t="s">
        <v>662</v>
      </c>
      <c r="R799" s="4" t="s">
        <v>625</v>
      </c>
      <c r="S799" s="4" t="s">
        <v>675</v>
      </c>
      <c r="T799" s="4">
        <v>2</v>
      </c>
      <c r="U799" s="4" t="s">
        <v>77</v>
      </c>
      <c r="V799" s="4" t="s">
        <v>78</v>
      </c>
      <c r="W799" s="4" t="s">
        <v>78</v>
      </c>
      <c r="X799" s="4">
        <v>135</v>
      </c>
      <c r="Y799" s="4">
        <v>2</v>
      </c>
      <c r="Z799" s="4">
        <v>5</v>
      </c>
      <c r="AA799" s="4">
        <v>194</v>
      </c>
    </row>
    <row r="800" spans="1:27" x14ac:dyDescent="0.2">
      <c r="A800" s="4">
        <v>195</v>
      </c>
      <c r="B800" s="4" t="s">
        <v>2704</v>
      </c>
      <c r="C800" s="4">
        <v>0</v>
      </c>
      <c r="D800" s="4" t="s">
        <v>4185</v>
      </c>
      <c r="E800" s="4" t="s">
        <v>676</v>
      </c>
      <c r="F800" s="4" t="s">
        <v>32</v>
      </c>
      <c r="G800" s="4" t="s">
        <v>33</v>
      </c>
      <c r="H800" s="4">
        <v>1</v>
      </c>
      <c r="I800" s="4" t="s">
        <v>34</v>
      </c>
      <c r="J800" s="4" t="s">
        <v>35</v>
      </c>
      <c r="K800" s="4" t="s">
        <v>677</v>
      </c>
      <c r="L800" s="4" t="s">
        <v>4542</v>
      </c>
      <c r="M800" s="4" t="s">
        <v>623</v>
      </c>
      <c r="N800" s="4" t="s">
        <v>648</v>
      </c>
      <c r="O800" s="4" t="s">
        <v>666</v>
      </c>
      <c r="P800" s="4" t="s">
        <v>4789</v>
      </c>
      <c r="Q800" s="4" t="s">
        <v>662</v>
      </c>
      <c r="R800" s="4" t="s">
        <v>625</v>
      </c>
      <c r="S800" s="4" t="s">
        <v>678</v>
      </c>
      <c r="T800" s="4">
        <v>2</v>
      </c>
      <c r="U800" s="4" t="s">
        <v>77</v>
      </c>
      <c r="V800" s="4">
        <v>1</v>
      </c>
      <c r="W800" s="4">
        <v>2016</v>
      </c>
      <c r="X800" s="4">
        <v>186</v>
      </c>
      <c r="Y800" s="4">
        <v>2</v>
      </c>
      <c r="Z800" s="4">
        <v>7</v>
      </c>
      <c r="AA800" s="4">
        <v>195</v>
      </c>
    </row>
    <row r="801" spans="1:27" x14ac:dyDescent="0.2">
      <c r="A801" s="4">
        <v>214</v>
      </c>
      <c r="B801" s="4" t="s">
        <v>2723</v>
      </c>
      <c r="C801" s="4">
        <v>0</v>
      </c>
      <c r="D801" s="4" t="s">
        <v>4186</v>
      </c>
      <c r="E801" s="4" t="s">
        <v>732</v>
      </c>
      <c r="F801" s="4" t="s">
        <v>32</v>
      </c>
      <c r="G801" s="4" t="s">
        <v>33</v>
      </c>
      <c r="H801" s="4">
        <v>1</v>
      </c>
      <c r="I801" s="4" t="s">
        <v>34</v>
      </c>
      <c r="J801" s="4" t="s">
        <v>35</v>
      </c>
      <c r="K801" s="4" t="s">
        <v>733</v>
      </c>
      <c r="L801" s="4" t="s">
        <v>4542</v>
      </c>
      <c r="M801" s="4" t="s">
        <v>623</v>
      </c>
      <c r="N801" s="4" t="s">
        <v>648</v>
      </c>
      <c r="O801" s="4" t="s">
        <v>666</v>
      </c>
      <c r="P801" s="4" t="s">
        <v>4789</v>
      </c>
      <c r="Q801" s="4" t="s">
        <v>662</v>
      </c>
      <c r="R801" s="4" t="s">
        <v>625</v>
      </c>
      <c r="S801" s="4" t="s">
        <v>734</v>
      </c>
      <c r="T801" s="4">
        <v>2</v>
      </c>
      <c r="U801" s="4" t="s">
        <v>77</v>
      </c>
      <c r="V801" s="4">
        <v>1</v>
      </c>
      <c r="W801" s="4">
        <v>2015</v>
      </c>
      <c r="X801" s="4">
        <v>196</v>
      </c>
      <c r="Y801" s="4">
        <v>2</v>
      </c>
      <c r="Z801" s="4">
        <v>8</v>
      </c>
      <c r="AA801" s="4">
        <v>214</v>
      </c>
    </row>
    <row r="802" spans="1:27" x14ac:dyDescent="0.2">
      <c r="A802" s="4">
        <v>196</v>
      </c>
      <c r="B802" s="4" t="s">
        <v>2705</v>
      </c>
      <c r="C802" s="4">
        <v>0</v>
      </c>
      <c r="D802" s="4" t="s">
        <v>4187</v>
      </c>
      <c r="E802" s="4" t="s">
        <v>679</v>
      </c>
      <c r="F802" s="4" t="s">
        <v>32</v>
      </c>
      <c r="G802" s="4" t="s">
        <v>33</v>
      </c>
      <c r="H802" s="4">
        <v>2</v>
      </c>
      <c r="I802" s="4" t="s">
        <v>47</v>
      </c>
      <c r="J802" s="4" t="s">
        <v>48</v>
      </c>
      <c r="K802" s="4" t="s">
        <v>680</v>
      </c>
      <c r="L802" s="4" t="s">
        <v>4724</v>
      </c>
      <c r="M802" s="4" t="s">
        <v>623</v>
      </c>
      <c r="N802" s="4" t="s">
        <v>648</v>
      </c>
      <c r="O802" s="4" t="s">
        <v>681</v>
      </c>
      <c r="P802" s="4" t="s">
        <v>4789</v>
      </c>
      <c r="Q802" s="4" t="s">
        <v>662</v>
      </c>
      <c r="R802" s="4" t="s">
        <v>625</v>
      </c>
      <c r="S802" s="4" t="s">
        <v>682</v>
      </c>
      <c r="T802" s="4">
        <v>1</v>
      </c>
      <c r="U802" s="4" t="s">
        <v>41</v>
      </c>
      <c r="V802" s="4" t="s">
        <v>78</v>
      </c>
      <c r="W802" s="4" t="s">
        <v>78</v>
      </c>
      <c r="X802" s="4">
        <v>113</v>
      </c>
      <c r="Y802" s="4">
        <v>2</v>
      </c>
      <c r="Z802" s="4">
        <v>5</v>
      </c>
      <c r="AA802" s="4">
        <v>196</v>
      </c>
    </row>
    <row r="803" spans="1:27" x14ac:dyDescent="0.2">
      <c r="A803" s="4">
        <v>210</v>
      </c>
      <c r="B803" s="4" t="s">
        <v>2719</v>
      </c>
      <c r="C803" s="4">
        <v>0</v>
      </c>
      <c r="D803" s="4" t="s">
        <v>4188</v>
      </c>
      <c r="E803" s="4" t="s">
        <v>724</v>
      </c>
      <c r="F803" s="4" t="s">
        <v>32</v>
      </c>
      <c r="G803" s="4" t="s">
        <v>33</v>
      </c>
      <c r="H803" s="4">
        <v>1</v>
      </c>
      <c r="I803" s="4" t="s">
        <v>34</v>
      </c>
      <c r="J803" s="4" t="s">
        <v>35</v>
      </c>
      <c r="K803" s="4" t="s">
        <v>725</v>
      </c>
      <c r="L803" s="4" t="s">
        <v>4712</v>
      </c>
      <c r="M803" s="4" t="s">
        <v>623</v>
      </c>
      <c r="N803" s="4" t="s">
        <v>648</v>
      </c>
      <c r="O803" s="4" t="s">
        <v>674</v>
      </c>
      <c r="P803" s="4" t="s">
        <v>4789</v>
      </c>
      <c r="Q803" s="4" t="s">
        <v>662</v>
      </c>
      <c r="R803" s="4" t="s">
        <v>625</v>
      </c>
      <c r="S803" s="4" t="s">
        <v>725</v>
      </c>
      <c r="T803" s="4">
        <v>1</v>
      </c>
      <c r="U803" s="4" t="s">
        <v>41</v>
      </c>
      <c r="V803" s="4">
        <v>1</v>
      </c>
      <c r="W803" s="4">
        <v>2017</v>
      </c>
      <c r="X803" s="4">
        <v>139</v>
      </c>
      <c r="Y803" s="4">
        <v>2</v>
      </c>
      <c r="Z803" s="4">
        <v>7</v>
      </c>
      <c r="AA803" s="4">
        <v>210</v>
      </c>
    </row>
    <row r="804" spans="1:27" x14ac:dyDescent="0.2">
      <c r="A804" s="4">
        <v>197</v>
      </c>
      <c r="B804" s="4" t="s">
        <v>2706</v>
      </c>
      <c r="C804" s="4">
        <v>0</v>
      </c>
      <c r="D804" s="4" t="s">
        <v>4189</v>
      </c>
      <c r="E804" s="4" t="s">
        <v>683</v>
      </c>
      <c r="F804" s="4" t="s">
        <v>32</v>
      </c>
      <c r="G804" s="4" t="s">
        <v>33</v>
      </c>
      <c r="H804" s="4">
        <v>1</v>
      </c>
      <c r="I804" s="4" t="s">
        <v>34</v>
      </c>
      <c r="J804" s="4" t="s">
        <v>35</v>
      </c>
      <c r="K804" s="4" t="s">
        <v>683</v>
      </c>
      <c r="L804" s="4" t="s">
        <v>4284</v>
      </c>
      <c r="M804" s="4" t="s">
        <v>623</v>
      </c>
      <c r="N804" s="4" t="s">
        <v>648</v>
      </c>
      <c r="O804" s="4" t="s">
        <v>661</v>
      </c>
      <c r="P804" s="4" t="s">
        <v>4789</v>
      </c>
      <c r="Q804" s="4" t="s">
        <v>662</v>
      </c>
      <c r="R804" s="4" t="s">
        <v>625</v>
      </c>
      <c r="S804" s="4" t="s">
        <v>684</v>
      </c>
      <c r="T804" s="4">
        <v>2</v>
      </c>
      <c r="U804" s="4" t="s">
        <v>77</v>
      </c>
      <c r="V804" s="4">
        <v>1</v>
      </c>
      <c r="W804" s="4">
        <v>2016</v>
      </c>
      <c r="X804" s="4">
        <v>161</v>
      </c>
      <c r="Y804" s="4">
        <v>1</v>
      </c>
      <c r="Z804" s="4">
        <v>7</v>
      </c>
      <c r="AA804" s="4">
        <v>197</v>
      </c>
    </row>
    <row r="805" spans="1:27" x14ac:dyDescent="0.2">
      <c r="A805" s="4">
        <v>198</v>
      </c>
      <c r="B805" s="4" t="s">
        <v>2707</v>
      </c>
      <c r="C805" s="4">
        <v>0</v>
      </c>
      <c r="D805" s="4" t="s">
        <v>4190</v>
      </c>
      <c r="E805" s="4" t="s">
        <v>685</v>
      </c>
      <c r="F805" s="4" t="s">
        <v>32</v>
      </c>
      <c r="G805" s="4" t="s">
        <v>33</v>
      </c>
      <c r="H805" s="4">
        <v>1</v>
      </c>
      <c r="I805" s="4" t="s">
        <v>34</v>
      </c>
      <c r="J805" s="4" t="s">
        <v>35</v>
      </c>
      <c r="K805" s="4" t="s">
        <v>686</v>
      </c>
      <c r="L805" s="4" t="s">
        <v>4284</v>
      </c>
      <c r="M805" s="4" t="s">
        <v>623</v>
      </c>
      <c r="N805" s="4" t="s">
        <v>648</v>
      </c>
      <c r="O805" s="4" t="s">
        <v>661</v>
      </c>
      <c r="P805" s="4" t="s">
        <v>4789</v>
      </c>
      <c r="Q805" s="4" t="s">
        <v>662</v>
      </c>
      <c r="R805" s="4" t="s">
        <v>625</v>
      </c>
      <c r="S805" s="4" t="s">
        <v>686</v>
      </c>
      <c r="T805" s="4">
        <v>1</v>
      </c>
      <c r="U805" s="4" t="s">
        <v>41</v>
      </c>
      <c r="V805" s="4">
        <v>1</v>
      </c>
      <c r="W805" s="4">
        <v>2017</v>
      </c>
      <c r="X805" s="4">
        <v>113</v>
      </c>
      <c r="Y805" s="4">
        <v>1</v>
      </c>
      <c r="Z805" s="4">
        <v>5</v>
      </c>
      <c r="AA805" s="4">
        <v>198</v>
      </c>
    </row>
    <row r="806" spans="1:27" x14ac:dyDescent="0.2">
      <c r="A806" s="4">
        <v>201</v>
      </c>
      <c r="B806" s="4" t="s">
        <v>2710</v>
      </c>
      <c r="C806" s="4">
        <v>0</v>
      </c>
      <c r="D806" s="4" t="s">
        <v>4191</v>
      </c>
      <c r="E806" s="4" t="s">
        <v>692</v>
      </c>
      <c r="F806" s="4" t="s">
        <v>32</v>
      </c>
      <c r="G806" s="4" t="s">
        <v>33</v>
      </c>
      <c r="H806" s="4">
        <v>1</v>
      </c>
      <c r="I806" s="4" t="s">
        <v>34</v>
      </c>
      <c r="J806" s="4" t="s">
        <v>35</v>
      </c>
      <c r="K806" s="4" t="s">
        <v>693</v>
      </c>
      <c r="L806" s="4" t="s">
        <v>4722</v>
      </c>
      <c r="M806" s="4" t="s">
        <v>623</v>
      </c>
      <c r="N806" s="4" t="s">
        <v>632</v>
      </c>
      <c r="O806" s="4" t="s">
        <v>694</v>
      </c>
      <c r="P806" s="4" t="s">
        <v>4793</v>
      </c>
      <c r="Q806" s="4" t="s">
        <v>633</v>
      </c>
      <c r="R806" s="4" t="s">
        <v>625</v>
      </c>
      <c r="S806" s="4" t="s">
        <v>693</v>
      </c>
      <c r="T806" s="4">
        <v>2</v>
      </c>
      <c r="U806" s="4" t="s">
        <v>77</v>
      </c>
      <c r="V806" s="4" t="s">
        <v>78</v>
      </c>
      <c r="W806" s="4" t="s">
        <v>78</v>
      </c>
      <c r="X806" s="4">
        <v>148</v>
      </c>
      <c r="Y806" s="4">
        <v>2</v>
      </c>
      <c r="Z806" s="4">
        <v>7</v>
      </c>
      <c r="AA806" s="4">
        <v>201</v>
      </c>
    </row>
    <row r="807" spans="1:27" x14ac:dyDescent="0.2">
      <c r="A807" s="4">
        <v>237</v>
      </c>
      <c r="B807" s="4" t="s">
        <v>2746</v>
      </c>
      <c r="C807" s="4">
        <v>0</v>
      </c>
      <c r="D807" s="4" t="s">
        <v>4192</v>
      </c>
      <c r="E807" s="4" t="s">
        <v>458</v>
      </c>
      <c r="F807" s="4" t="s">
        <v>32</v>
      </c>
      <c r="G807" s="4" t="s">
        <v>33</v>
      </c>
      <c r="H807" s="4">
        <v>1</v>
      </c>
      <c r="I807" s="4" t="s">
        <v>34</v>
      </c>
      <c r="J807" s="4" t="s">
        <v>35</v>
      </c>
      <c r="K807" s="4" t="s">
        <v>756</v>
      </c>
      <c r="L807" s="4" t="s">
        <v>4725</v>
      </c>
      <c r="M807" s="4" t="s">
        <v>757</v>
      </c>
      <c r="N807" s="4" t="s">
        <v>757</v>
      </c>
      <c r="O807" s="4" t="s">
        <v>757</v>
      </c>
      <c r="P807" s="4" t="s">
        <v>4858</v>
      </c>
      <c r="Q807" s="4" t="s">
        <v>759</v>
      </c>
      <c r="R807" s="4" t="s">
        <v>760</v>
      </c>
      <c r="S807" s="4" t="s">
        <v>800</v>
      </c>
      <c r="T807" s="4">
        <v>1</v>
      </c>
      <c r="U807" s="4" t="s">
        <v>41</v>
      </c>
      <c r="V807" s="4" t="s">
        <v>78</v>
      </c>
      <c r="W807" s="4" t="s">
        <v>78</v>
      </c>
      <c r="X807" s="4">
        <v>53</v>
      </c>
      <c r="Y807" s="4">
        <v>1</v>
      </c>
      <c r="Z807" s="4">
        <v>5</v>
      </c>
      <c r="AA807" s="4">
        <v>237</v>
      </c>
    </row>
    <row r="808" spans="1:27" x14ac:dyDescent="0.2">
      <c r="A808" s="4">
        <v>238</v>
      </c>
      <c r="B808" s="4" t="s">
        <v>2747</v>
      </c>
      <c r="C808" s="4">
        <v>0</v>
      </c>
      <c r="D808" s="4" t="s">
        <v>4193</v>
      </c>
      <c r="E808" s="4" t="s">
        <v>782</v>
      </c>
      <c r="F808" s="4" t="s">
        <v>32</v>
      </c>
      <c r="G808" s="4" t="s">
        <v>33</v>
      </c>
      <c r="H808" s="4">
        <v>1</v>
      </c>
      <c r="I808" s="4" t="s">
        <v>34</v>
      </c>
      <c r="J808" s="4" t="s">
        <v>35</v>
      </c>
      <c r="K808" s="4" t="s">
        <v>801</v>
      </c>
      <c r="L808" s="4" t="s">
        <v>4725</v>
      </c>
      <c r="M808" s="4" t="s">
        <v>757</v>
      </c>
      <c r="N808" s="4" t="s">
        <v>757</v>
      </c>
      <c r="O808" s="4" t="s">
        <v>757</v>
      </c>
      <c r="P808" s="4" t="s">
        <v>4858</v>
      </c>
      <c r="Q808" s="4" t="s">
        <v>759</v>
      </c>
      <c r="R808" s="4" t="s">
        <v>760</v>
      </c>
      <c r="S808" s="4" t="s">
        <v>802</v>
      </c>
      <c r="T808" s="4">
        <v>1</v>
      </c>
      <c r="U808" s="4" t="s">
        <v>41</v>
      </c>
      <c r="V808" s="4" t="s">
        <v>78</v>
      </c>
      <c r="W808" s="4" t="s">
        <v>78</v>
      </c>
      <c r="X808" s="4">
        <v>73</v>
      </c>
      <c r="Y808" s="4">
        <v>2</v>
      </c>
      <c r="Z808" s="4">
        <v>5</v>
      </c>
      <c r="AA808" s="4">
        <v>238</v>
      </c>
    </row>
    <row r="809" spans="1:27" x14ac:dyDescent="0.2">
      <c r="A809" s="4">
        <v>223</v>
      </c>
      <c r="B809" s="4" t="s">
        <v>2732</v>
      </c>
      <c r="C809" s="4">
        <v>0</v>
      </c>
      <c r="D809" s="4" t="s">
        <v>4194</v>
      </c>
      <c r="E809" s="4" t="s">
        <v>755</v>
      </c>
      <c r="F809" s="4" t="s">
        <v>32</v>
      </c>
      <c r="G809" s="4" t="s">
        <v>33</v>
      </c>
      <c r="H809" s="4">
        <v>1</v>
      </c>
      <c r="I809" s="4" t="s">
        <v>34</v>
      </c>
      <c r="J809" s="4" t="s">
        <v>35</v>
      </c>
      <c r="K809" s="4" t="s">
        <v>756</v>
      </c>
      <c r="L809" s="4" t="s">
        <v>4676</v>
      </c>
      <c r="M809" s="4" t="s">
        <v>757</v>
      </c>
      <c r="N809" s="4" t="s">
        <v>757</v>
      </c>
      <c r="O809" s="4" t="s">
        <v>758</v>
      </c>
      <c r="P809" s="4" t="s">
        <v>4858</v>
      </c>
      <c r="Q809" s="4" t="s">
        <v>759</v>
      </c>
      <c r="R809" s="4" t="s">
        <v>760</v>
      </c>
      <c r="S809" s="4" t="s">
        <v>761</v>
      </c>
      <c r="T809" s="4">
        <v>1</v>
      </c>
      <c r="U809" s="4" t="s">
        <v>41</v>
      </c>
      <c r="V809" s="4" t="s">
        <v>78</v>
      </c>
      <c r="W809" s="4" t="s">
        <v>78</v>
      </c>
      <c r="X809" s="4">
        <v>67</v>
      </c>
      <c r="Y809" s="4">
        <v>1</v>
      </c>
      <c r="Z809" s="4">
        <v>5</v>
      </c>
      <c r="AA809" s="4">
        <v>223</v>
      </c>
    </row>
    <row r="810" spans="1:27" x14ac:dyDescent="0.2">
      <c r="A810" s="4">
        <v>220</v>
      </c>
      <c r="B810" s="4" t="s">
        <v>2729</v>
      </c>
      <c r="C810" s="4">
        <v>0</v>
      </c>
      <c r="D810" s="4" t="s">
        <v>4195</v>
      </c>
      <c r="E810" s="4" t="s">
        <v>746</v>
      </c>
      <c r="F810" s="4" t="s">
        <v>32</v>
      </c>
      <c r="G810" s="4" t="s">
        <v>33</v>
      </c>
      <c r="H810" s="4">
        <v>1</v>
      </c>
      <c r="I810" s="4" t="s">
        <v>34</v>
      </c>
      <c r="J810" s="4" t="s">
        <v>35</v>
      </c>
      <c r="K810" s="4" t="s">
        <v>747</v>
      </c>
      <c r="L810" s="4" t="s">
        <v>4626</v>
      </c>
      <c r="M810" s="4" t="s">
        <v>623</v>
      </c>
      <c r="N810" s="4" t="s">
        <v>705</v>
      </c>
      <c r="O810" s="4" t="s">
        <v>709</v>
      </c>
      <c r="P810" s="4" t="s">
        <v>4909</v>
      </c>
      <c r="Q810" s="4" t="s">
        <v>707</v>
      </c>
      <c r="R810" s="4" t="s">
        <v>625</v>
      </c>
      <c r="S810" s="4" t="s">
        <v>748</v>
      </c>
      <c r="T810" s="4">
        <v>2</v>
      </c>
      <c r="U810" s="4" t="s">
        <v>77</v>
      </c>
      <c r="V810" s="4" t="s">
        <v>78</v>
      </c>
      <c r="W810" s="4" t="s">
        <v>78</v>
      </c>
      <c r="X810" s="4">
        <v>103</v>
      </c>
      <c r="Y810" s="4">
        <v>1</v>
      </c>
      <c r="Z810" s="4">
        <v>5</v>
      </c>
      <c r="AA810" s="4">
        <v>220</v>
      </c>
    </row>
    <row r="811" spans="1:27" x14ac:dyDescent="0.2">
      <c r="A811" s="4">
        <v>761</v>
      </c>
      <c r="B811" s="4" t="s">
        <v>3270</v>
      </c>
      <c r="C811" s="4">
        <v>0</v>
      </c>
      <c r="D811" s="4" t="s">
        <v>4196</v>
      </c>
      <c r="E811" s="4" t="s">
        <v>63</v>
      </c>
      <c r="F811" s="4" t="s">
        <v>32</v>
      </c>
      <c r="G811" s="4" t="s">
        <v>33</v>
      </c>
      <c r="H811" s="4">
        <v>1</v>
      </c>
      <c r="I811" s="4" t="s">
        <v>34</v>
      </c>
      <c r="J811" s="4" t="s">
        <v>35</v>
      </c>
      <c r="K811" s="4" t="s">
        <v>2162</v>
      </c>
      <c r="L811" s="4" t="s">
        <v>4655</v>
      </c>
      <c r="M811" s="4" t="s">
        <v>1977</v>
      </c>
      <c r="N811" s="4" t="s">
        <v>2073</v>
      </c>
      <c r="O811" s="4" t="s">
        <v>2159</v>
      </c>
      <c r="P811" s="4" t="s">
        <v>4801</v>
      </c>
      <c r="Q811" s="4" t="s">
        <v>2075</v>
      </c>
      <c r="R811" s="4" t="s">
        <v>1979</v>
      </c>
      <c r="S811" s="4" t="s">
        <v>2162</v>
      </c>
      <c r="T811" s="4">
        <v>2</v>
      </c>
      <c r="U811" s="4" t="s">
        <v>77</v>
      </c>
      <c r="V811" s="4" t="s">
        <v>78</v>
      </c>
      <c r="W811" s="4" t="s">
        <v>78</v>
      </c>
      <c r="X811" s="4">
        <v>51</v>
      </c>
      <c r="Y811" s="4">
        <v>1</v>
      </c>
      <c r="Z811" s="4">
        <v>5</v>
      </c>
      <c r="AA811" s="4">
        <v>761</v>
      </c>
    </row>
    <row r="812" spans="1:27" x14ac:dyDescent="0.2">
      <c r="A812" s="4">
        <v>243</v>
      </c>
      <c r="B812" s="4" t="s">
        <v>2752</v>
      </c>
      <c r="C812" s="4">
        <v>0</v>
      </c>
      <c r="D812" s="4" t="s">
        <v>4197</v>
      </c>
      <c r="E812" s="4" t="s">
        <v>31</v>
      </c>
      <c r="F812" s="4" t="s">
        <v>32</v>
      </c>
      <c r="G812" s="4" t="s">
        <v>33</v>
      </c>
      <c r="H812" s="4">
        <v>1</v>
      </c>
      <c r="I812" s="4" t="s">
        <v>34</v>
      </c>
      <c r="J812" s="4" t="s">
        <v>35</v>
      </c>
      <c r="K812" s="4" t="s">
        <v>756</v>
      </c>
      <c r="L812" s="4" t="s">
        <v>4677</v>
      </c>
      <c r="M812" s="4" t="s">
        <v>757</v>
      </c>
      <c r="N812" s="4" t="s">
        <v>803</v>
      </c>
      <c r="O812" s="4" t="s">
        <v>815</v>
      </c>
      <c r="P812" s="4" t="s">
        <v>4885</v>
      </c>
      <c r="Q812" s="4" t="s">
        <v>805</v>
      </c>
      <c r="R812" s="4" t="s">
        <v>760</v>
      </c>
      <c r="S812" s="4" t="s">
        <v>817</v>
      </c>
      <c r="T812" s="4">
        <v>2</v>
      </c>
      <c r="U812" s="4" t="s">
        <v>77</v>
      </c>
      <c r="V812" s="4" t="s">
        <v>78</v>
      </c>
      <c r="W812" s="4" t="s">
        <v>78</v>
      </c>
      <c r="X812" s="4">
        <v>84</v>
      </c>
      <c r="Y812" s="4">
        <v>1</v>
      </c>
      <c r="Z812" s="4">
        <v>5</v>
      </c>
      <c r="AA812" s="4">
        <v>243</v>
      </c>
    </row>
    <row r="813" spans="1:27" x14ac:dyDescent="0.2">
      <c r="A813" s="4">
        <v>224</v>
      </c>
      <c r="B813" s="4" t="s">
        <v>2733</v>
      </c>
      <c r="C813" s="4">
        <v>0</v>
      </c>
      <c r="D813" s="4" t="s">
        <v>4198</v>
      </c>
      <c r="E813" s="4" t="s">
        <v>310</v>
      </c>
      <c r="F813" s="4" t="s">
        <v>32</v>
      </c>
      <c r="G813" s="4" t="s">
        <v>33</v>
      </c>
      <c r="H813" s="4">
        <v>1</v>
      </c>
      <c r="I813" s="4" t="s">
        <v>34</v>
      </c>
      <c r="J813" s="4" t="s">
        <v>35</v>
      </c>
      <c r="K813" s="4" t="s">
        <v>509</v>
      </c>
      <c r="L813" s="4" t="s">
        <v>4726</v>
      </c>
      <c r="M813" s="4" t="s">
        <v>757</v>
      </c>
      <c r="N813" s="4" t="s">
        <v>762</v>
      </c>
      <c r="O813" s="4" t="s">
        <v>763</v>
      </c>
      <c r="P813" s="4" t="s">
        <v>4903</v>
      </c>
      <c r="Q813" s="4" t="s">
        <v>764</v>
      </c>
      <c r="R813" s="4" t="s">
        <v>760</v>
      </c>
      <c r="S813" s="4" t="s">
        <v>765</v>
      </c>
      <c r="T813" s="4">
        <v>2</v>
      </c>
      <c r="U813" s="4" t="s">
        <v>77</v>
      </c>
      <c r="V813" s="4" t="s">
        <v>78</v>
      </c>
      <c r="W813" s="4" t="s">
        <v>78</v>
      </c>
      <c r="X813" s="4">
        <v>68</v>
      </c>
      <c r="Y813" s="4">
        <v>1</v>
      </c>
      <c r="Z813" s="4">
        <v>5</v>
      </c>
      <c r="AA813" s="4">
        <v>224</v>
      </c>
    </row>
    <row r="814" spans="1:27" x14ac:dyDescent="0.2">
      <c r="A814" s="4">
        <v>846</v>
      </c>
      <c r="B814" s="4" t="s">
        <v>3355</v>
      </c>
      <c r="C814" s="4">
        <v>0</v>
      </c>
      <c r="D814" s="4" t="s">
        <v>4199</v>
      </c>
      <c r="E814" s="4" t="s">
        <v>2392</v>
      </c>
      <c r="F814" s="4" t="s">
        <v>32</v>
      </c>
      <c r="G814" s="4" t="s">
        <v>33</v>
      </c>
      <c r="H814" s="4">
        <v>1</v>
      </c>
      <c r="I814" s="4" t="s">
        <v>34</v>
      </c>
      <c r="J814" s="4" t="s">
        <v>35</v>
      </c>
      <c r="K814" s="4" t="s">
        <v>2393</v>
      </c>
      <c r="L814" s="4" t="s">
        <v>4572</v>
      </c>
      <c r="M814" s="4" t="s">
        <v>967</v>
      </c>
      <c r="N814" s="4" t="s">
        <v>2275</v>
      </c>
      <c r="O814" s="4" t="s">
        <v>2276</v>
      </c>
      <c r="P814" s="4" t="s">
        <v>4818</v>
      </c>
      <c r="Q814" s="4" t="s">
        <v>2277</v>
      </c>
      <c r="R814" s="4" t="s">
        <v>2272</v>
      </c>
      <c r="S814" s="4" t="s">
        <v>2393</v>
      </c>
      <c r="T814" s="4">
        <v>2</v>
      </c>
      <c r="U814" s="4" t="s">
        <v>77</v>
      </c>
      <c r="V814" s="4" t="s">
        <v>78</v>
      </c>
      <c r="W814" s="4" t="s">
        <v>78</v>
      </c>
      <c r="X814" s="4">
        <v>162</v>
      </c>
      <c r="Y814" s="4">
        <v>2</v>
      </c>
      <c r="Z814" s="4">
        <v>9</v>
      </c>
      <c r="AA814" s="4">
        <v>846</v>
      </c>
    </row>
    <row r="815" spans="1:27" x14ac:dyDescent="0.2">
      <c r="A815" s="4">
        <v>230</v>
      </c>
      <c r="B815" s="4" t="s">
        <v>2739</v>
      </c>
      <c r="C815" s="4">
        <v>0</v>
      </c>
      <c r="D815" s="4" t="s">
        <v>4200</v>
      </c>
      <c r="E815" s="4" t="s">
        <v>782</v>
      </c>
      <c r="F815" s="4" t="s">
        <v>32</v>
      </c>
      <c r="G815" s="4" t="s">
        <v>33</v>
      </c>
      <c r="H815" s="4">
        <v>1</v>
      </c>
      <c r="I815" s="4" t="s">
        <v>34</v>
      </c>
      <c r="J815" s="4" t="s">
        <v>35</v>
      </c>
      <c r="K815" s="4" t="s">
        <v>495</v>
      </c>
      <c r="L815" s="4" t="s">
        <v>4727</v>
      </c>
      <c r="M815" s="4" t="s">
        <v>757</v>
      </c>
      <c r="N815" s="4" t="s">
        <v>779</v>
      </c>
      <c r="O815" s="4" t="s">
        <v>783</v>
      </c>
      <c r="P815" s="4" t="s">
        <v>4897</v>
      </c>
      <c r="Q815" s="4" t="s">
        <v>781</v>
      </c>
      <c r="R815" s="4" t="s">
        <v>760</v>
      </c>
      <c r="S815" s="4" t="s">
        <v>784</v>
      </c>
      <c r="T815" s="4">
        <v>2</v>
      </c>
      <c r="U815" s="4" t="s">
        <v>77</v>
      </c>
      <c r="V815" s="4" t="s">
        <v>78</v>
      </c>
      <c r="W815" s="4" t="s">
        <v>78</v>
      </c>
      <c r="X815" s="4">
        <v>86</v>
      </c>
      <c r="Y815" s="4">
        <v>2</v>
      </c>
      <c r="Z815" s="4">
        <v>5</v>
      </c>
      <c r="AA815" s="4">
        <v>230</v>
      </c>
    </row>
    <row r="816" spans="1:27" x14ac:dyDescent="0.2">
      <c r="A816" s="4">
        <v>139</v>
      </c>
      <c r="B816" s="4" t="s">
        <v>2648</v>
      </c>
      <c r="C816" s="4">
        <v>0</v>
      </c>
      <c r="D816" s="4" t="s">
        <v>4201</v>
      </c>
      <c r="E816" s="4" t="s">
        <v>510</v>
      </c>
      <c r="F816" s="4" t="s">
        <v>32</v>
      </c>
      <c r="G816" s="4" t="s">
        <v>33</v>
      </c>
      <c r="H816" s="4">
        <v>1</v>
      </c>
      <c r="I816" s="4" t="s">
        <v>34</v>
      </c>
      <c r="J816" s="4" t="s">
        <v>35</v>
      </c>
      <c r="K816" s="4" t="s">
        <v>511</v>
      </c>
      <c r="L816" s="4" t="s">
        <v>4728</v>
      </c>
      <c r="M816" s="4" t="s">
        <v>375</v>
      </c>
      <c r="N816" s="4" t="s">
        <v>426</v>
      </c>
      <c r="O816" s="4" t="s">
        <v>512</v>
      </c>
      <c r="P816" s="4" t="s">
        <v>4860</v>
      </c>
      <c r="Q816" s="4" t="s">
        <v>428</v>
      </c>
      <c r="R816" s="4" t="s">
        <v>379</v>
      </c>
      <c r="S816" s="4" t="s">
        <v>511</v>
      </c>
      <c r="T816" s="4">
        <v>2</v>
      </c>
      <c r="U816" s="4" t="s">
        <v>77</v>
      </c>
      <c r="V816" s="4" t="s">
        <v>78</v>
      </c>
      <c r="W816" s="4" t="s">
        <v>78</v>
      </c>
      <c r="X816" s="4">
        <v>54</v>
      </c>
      <c r="Y816" s="4">
        <v>0</v>
      </c>
      <c r="Z816" s="4">
        <v>5</v>
      </c>
      <c r="AA816" s="4">
        <v>139</v>
      </c>
    </row>
    <row r="817" spans="1:27" x14ac:dyDescent="0.2">
      <c r="A817" s="4">
        <v>320</v>
      </c>
      <c r="B817" s="4" t="s">
        <v>2829</v>
      </c>
      <c r="C817" s="4">
        <v>0</v>
      </c>
      <c r="D817" s="4" t="s">
        <v>4202</v>
      </c>
      <c r="E817" s="4" t="s">
        <v>1038</v>
      </c>
      <c r="F817" s="4" t="s">
        <v>32</v>
      </c>
      <c r="G817" s="4" t="s">
        <v>33</v>
      </c>
      <c r="H817" s="4">
        <v>1</v>
      </c>
      <c r="I817" s="4" t="s">
        <v>34</v>
      </c>
      <c r="J817" s="4" t="s">
        <v>35</v>
      </c>
      <c r="K817" s="4" t="s">
        <v>1039</v>
      </c>
      <c r="L817" s="4" t="s">
        <v>4612</v>
      </c>
      <c r="M817" s="4" t="s">
        <v>902</v>
      </c>
      <c r="N817" s="4" t="s">
        <v>903</v>
      </c>
      <c r="O817" s="4" t="s">
        <v>1009</v>
      </c>
      <c r="P817" s="4" t="s">
        <v>4908</v>
      </c>
      <c r="Q817" s="4" t="s">
        <v>1010</v>
      </c>
      <c r="R817" s="4" t="s">
        <v>906</v>
      </c>
      <c r="S817" s="4" t="s">
        <v>1038</v>
      </c>
      <c r="T817" s="4">
        <v>2</v>
      </c>
      <c r="U817" s="4" t="s">
        <v>77</v>
      </c>
      <c r="V817" s="4" t="s">
        <v>78</v>
      </c>
      <c r="W817" s="4" t="s">
        <v>78</v>
      </c>
      <c r="X817" s="4">
        <v>83</v>
      </c>
      <c r="Y817" s="4">
        <v>1</v>
      </c>
      <c r="Z817" s="4">
        <v>5</v>
      </c>
      <c r="AA817" s="4">
        <v>320</v>
      </c>
    </row>
    <row r="818" spans="1:27" x14ac:dyDescent="0.2">
      <c r="A818" s="4">
        <v>317</v>
      </c>
      <c r="B818" s="4" t="s">
        <v>2826</v>
      </c>
      <c r="C818" s="4">
        <v>0</v>
      </c>
      <c r="D818" s="4" t="s">
        <v>4203</v>
      </c>
      <c r="E818" s="4" t="s">
        <v>1031</v>
      </c>
      <c r="F818" s="4" t="s">
        <v>32</v>
      </c>
      <c r="G818" s="4" t="s">
        <v>33</v>
      </c>
      <c r="H818" s="4">
        <v>1</v>
      </c>
      <c r="I818" s="4" t="s">
        <v>34</v>
      </c>
      <c r="J818" s="4" t="s">
        <v>35</v>
      </c>
      <c r="K818" s="4" t="s">
        <v>475</v>
      </c>
      <c r="L818" s="4" t="s">
        <v>4729</v>
      </c>
      <c r="M818" s="4" t="s">
        <v>902</v>
      </c>
      <c r="N818" s="4" t="s">
        <v>913</v>
      </c>
      <c r="O818" s="4" t="s">
        <v>1032</v>
      </c>
      <c r="P818" s="4" t="s">
        <v>4844</v>
      </c>
      <c r="Q818" s="4" t="s">
        <v>915</v>
      </c>
      <c r="R818" s="4" t="s">
        <v>906</v>
      </c>
      <c r="S818" s="4" t="s">
        <v>1033</v>
      </c>
      <c r="T818" s="4">
        <v>2</v>
      </c>
      <c r="U818" s="4" t="s">
        <v>77</v>
      </c>
      <c r="V818" s="4" t="s">
        <v>78</v>
      </c>
      <c r="W818" s="4" t="s">
        <v>78</v>
      </c>
      <c r="X818" s="4">
        <v>26</v>
      </c>
      <c r="Y818" s="4">
        <v>2</v>
      </c>
      <c r="Z818" s="4">
        <v>5</v>
      </c>
      <c r="AA818" s="4">
        <v>317</v>
      </c>
    </row>
    <row r="819" spans="1:27" x14ac:dyDescent="0.2">
      <c r="A819" s="4">
        <v>878</v>
      </c>
      <c r="B819" s="4" t="s">
        <v>3387</v>
      </c>
      <c r="C819" s="4">
        <v>0</v>
      </c>
      <c r="D819" s="4" t="s">
        <v>4204</v>
      </c>
      <c r="E819" s="4" t="s">
        <v>2496</v>
      </c>
      <c r="F819" s="4" t="s">
        <v>32</v>
      </c>
      <c r="G819" s="4" t="s">
        <v>33</v>
      </c>
      <c r="H819" s="4">
        <v>1</v>
      </c>
      <c r="I819" s="4" t="s">
        <v>34</v>
      </c>
      <c r="J819" s="4" t="s">
        <v>35</v>
      </c>
      <c r="K819" s="4" t="s">
        <v>2497</v>
      </c>
      <c r="L819" s="4" t="s">
        <v>4556</v>
      </c>
      <c r="M819" s="4" t="s">
        <v>1491</v>
      </c>
      <c r="N819" s="4" t="s">
        <v>2490</v>
      </c>
      <c r="O819" s="4" t="s">
        <v>2491</v>
      </c>
      <c r="P819" s="4" t="s">
        <v>4895</v>
      </c>
      <c r="Q819" s="4" t="s">
        <v>2492</v>
      </c>
      <c r="R819" s="4" t="s">
        <v>2476</v>
      </c>
      <c r="S819" s="4" t="s">
        <v>2496</v>
      </c>
      <c r="T819" s="4" t="s">
        <v>2498</v>
      </c>
      <c r="U819" s="4" t="s">
        <v>77</v>
      </c>
      <c r="V819" s="4" t="s">
        <v>78</v>
      </c>
      <c r="W819" s="4" t="s">
        <v>78</v>
      </c>
      <c r="X819" s="4">
        <v>45</v>
      </c>
      <c r="Y819" s="4">
        <v>1</v>
      </c>
      <c r="Z819" s="4">
        <v>5</v>
      </c>
      <c r="AA819" s="4">
        <v>878</v>
      </c>
    </row>
    <row r="820" spans="1:27" x14ac:dyDescent="0.2">
      <c r="A820" s="4">
        <v>319</v>
      </c>
      <c r="B820" s="4" t="s">
        <v>2828</v>
      </c>
      <c r="C820" s="4">
        <v>0</v>
      </c>
      <c r="D820" s="4" t="s">
        <v>4205</v>
      </c>
      <c r="E820" s="4" t="s">
        <v>1035</v>
      </c>
      <c r="F820" s="4" t="s">
        <v>32</v>
      </c>
      <c r="G820" s="4" t="s">
        <v>33</v>
      </c>
      <c r="H820" s="4">
        <v>1</v>
      </c>
      <c r="I820" s="4" t="s">
        <v>34</v>
      </c>
      <c r="J820" s="4" t="s">
        <v>35</v>
      </c>
      <c r="K820" s="4" t="s">
        <v>1036</v>
      </c>
      <c r="L820" s="4" t="s">
        <v>4389</v>
      </c>
      <c r="M820" s="4" t="s">
        <v>902</v>
      </c>
      <c r="N820" s="4" t="s">
        <v>903</v>
      </c>
      <c r="O820" s="4" t="s">
        <v>999</v>
      </c>
      <c r="P820" s="4" t="s">
        <v>4908</v>
      </c>
      <c r="Q820" s="4" t="s">
        <v>1010</v>
      </c>
      <c r="R820" s="4" t="s">
        <v>906</v>
      </c>
      <c r="S820" s="4" t="s">
        <v>1037</v>
      </c>
      <c r="T820" s="4">
        <v>2</v>
      </c>
      <c r="U820" s="4" t="s">
        <v>77</v>
      </c>
      <c r="V820" s="4">
        <v>1</v>
      </c>
      <c r="W820" s="4">
        <v>2017</v>
      </c>
      <c r="X820" s="4">
        <v>115</v>
      </c>
      <c r="Y820" s="4">
        <v>3</v>
      </c>
      <c r="Z820" s="4">
        <v>5</v>
      </c>
      <c r="AA820" s="4">
        <v>319</v>
      </c>
    </row>
    <row r="821" spans="1:27" x14ac:dyDescent="0.2">
      <c r="A821" s="4">
        <v>253</v>
      </c>
      <c r="B821" s="4" t="s">
        <v>2762</v>
      </c>
      <c r="C821" s="4">
        <v>0</v>
      </c>
      <c r="D821" s="4" t="s">
        <v>4206</v>
      </c>
      <c r="E821" s="4" t="s">
        <v>841</v>
      </c>
      <c r="F821" s="4" t="s">
        <v>32</v>
      </c>
      <c r="G821" s="4" t="s">
        <v>33</v>
      </c>
      <c r="H821" s="4">
        <v>1</v>
      </c>
      <c r="I821" s="4" t="s">
        <v>34</v>
      </c>
      <c r="J821" s="4" t="s">
        <v>35</v>
      </c>
      <c r="K821" s="4" t="s">
        <v>414</v>
      </c>
      <c r="L821" s="4" t="s">
        <v>4665</v>
      </c>
      <c r="M821" s="4" t="s">
        <v>757</v>
      </c>
      <c r="N821" s="4" t="s">
        <v>767</v>
      </c>
      <c r="O821" s="4" t="s">
        <v>768</v>
      </c>
      <c r="P821" s="4" t="s">
        <v>4886</v>
      </c>
      <c r="Q821" s="4" t="s">
        <v>769</v>
      </c>
      <c r="R821" s="4" t="s">
        <v>760</v>
      </c>
      <c r="S821" s="4" t="s">
        <v>841</v>
      </c>
      <c r="T821" s="4">
        <v>2</v>
      </c>
      <c r="U821" s="4" t="s">
        <v>77</v>
      </c>
      <c r="V821" s="4" t="s">
        <v>78</v>
      </c>
      <c r="W821" s="4" t="s">
        <v>78</v>
      </c>
      <c r="X821" s="4">
        <v>75</v>
      </c>
      <c r="Y821" s="4">
        <v>2</v>
      </c>
      <c r="Z821" s="4">
        <v>5</v>
      </c>
      <c r="AA821" s="4">
        <v>253</v>
      </c>
    </row>
    <row r="822" spans="1:27" x14ac:dyDescent="0.2">
      <c r="A822" s="4">
        <v>318</v>
      </c>
      <c r="B822" s="4" t="s">
        <v>2827</v>
      </c>
      <c r="C822" s="4">
        <v>0</v>
      </c>
      <c r="D822" s="4" t="s">
        <v>4207</v>
      </c>
      <c r="E822" s="4" t="s">
        <v>1034</v>
      </c>
      <c r="F822" s="4" t="s">
        <v>32</v>
      </c>
      <c r="G822" s="4" t="s">
        <v>33</v>
      </c>
      <c r="H822" s="4">
        <v>1</v>
      </c>
      <c r="I822" s="4" t="s">
        <v>34</v>
      </c>
      <c r="J822" s="4" t="s">
        <v>35</v>
      </c>
      <c r="K822" s="4" t="s">
        <v>1034</v>
      </c>
      <c r="L822" s="4" t="s">
        <v>4444</v>
      </c>
      <c r="M822" s="4" t="s">
        <v>902</v>
      </c>
      <c r="N822" s="4" t="s">
        <v>969</v>
      </c>
      <c r="O822" s="4" t="s">
        <v>970</v>
      </c>
      <c r="P822" s="4" t="s">
        <v>4869</v>
      </c>
      <c r="Q822" s="4" t="s">
        <v>971</v>
      </c>
      <c r="R822" s="4" t="s">
        <v>906</v>
      </c>
      <c r="S822" s="4" t="s">
        <v>1034</v>
      </c>
      <c r="T822" s="4">
        <v>2</v>
      </c>
      <c r="U822" s="4" t="s">
        <v>77</v>
      </c>
      <c r="V822" s="4" t="s">
        <v>78</v>
      </c>
      <c r="W822" s="4" t="s">
        <v>78</v>
      </c>
      <c r="X822" s="4">
        <v>88</v>
      </c>
      <c r="Y822" s="4">
        <v>1</v>
      </c>
      <c r="Z822" s="4">
        <v>5</v>
      </c>
      <c r="AA822" s="4">
        <v>318</v>
      </c>
    </row>
    <row r="823" spans="1:27" x14ac:dyDescent="0.2">
      <c r="A823" s="4">
        <v>539</v>
      </c>
      <c r="B823" s="4" t="s">
        <v>3048</v>
      </c>
      <c r="C823" s="4">
        <v>0</v>
      </c>
      <c r="D823" s="4" t="s">
        <v>4208</v>
      </c>
      <c r="E823" s="4" t="s">
        <v>706</v>
      </c>
      <c r="F823" s="4" t="s">
        <v>32</v>
      </c>
      <c r="G823" s="4" t="s">
        <v>33</v>
      </c>
      <c r="H823" s="4">
        <v>1</v>
      </c>
      <c r="I823" s="4" t="s">
        <v>34</v>
      </c>
      <c r="J823" s="4" t="s">
        <v>35</v>
      </c>
      <c r="K823" s="4" t="s">
        <v>1621</v>
      </c>
      <c r="L823" s="4" t="s">
        <v>4317</v>
      </c>
      <c r="M823" s="4" t="s">
        <v>1490</v>
      </c>
      <c r="N823" s="4" t="s">
        <v>1497</v>
      </c>
      <c r="O823" s="4" t="s">
        <v>1498</v>
      </c>
      <c r="P823" s="4" t="s">
        <v>4813</v>
      </c>
      <c r="Q823" s="4" t="s">
        <v>1499</v>
      </c>
      <c r="R823" s="4" t="s">
        <v>1494</v>
      </c>
      <c r="S823" s="4" t="s">
        <v>706</v>
      </c>
      <c r="T823" s="4">
        <v>2</v>
      </c>
      <c r="U823" s="4" t="s">
        <v>77</v>
      </c>
      <c r="V823" s="4" t="s">
        <v>78</v>
      </c>
      <c r="W823" s="4" t="s">
        <v>78</v>
      </c>
      <c r="X823" s="4">
        <v>90</v>
      </c>
      <c r="Y823" s="4">
        <v>2</v>
      </c>
      <c r="Z823" s="4">
        <v>5</v>
      </c>
      <c r="AA823" s="4">
        <v>539</v>
      </c>
    </row>
    <row r="824" spans="1:27" x14ac:dyDescent="0.2">
      <c r="A824" s="4">
        <v>762</v>
      </c>
      <c r="B824" s="4" t="s">
        <v>3271</v>
      </c>
      <c r="C824" s="4">
        <v>0</v>
      </c>
      <c r="D824" s="4" t="s">
        <v>4209</v>
      </c>
      <c r="E824" s="4" t="s">
        <v>2163</v>
      </c>
      <c r="F824" s="4" t="s">
        <v>32</v>
      </c>
      <c r="G824" s="4" t="s">
        <v>33</v>
      </c>
      <c r="H824" s="4">
        <v>1</v>
      </c>
      <c r="I824" s="4" t="s">
        <v>34</v>
      </c>
      <c r="J824" s="4" t="s">
        <v>35</v>
      </c>
      <c r="K824" s="4" t="s">
        <v>2164</v>
      </c>
      <c r="L824" s="4" t="s">
        <v>4656</v>
      </c>
      <c r="M824" s="4" t="s">
        <v>1977</v>
      </c>
      <c r="N824" s="4" t="s">
        <v>2073</v>
      </c>
      <c r="O824" s="4" t="s">
        <v>2082</v>
      </c>
      <c r="P824" s="4" t="s">
        <v>4801</v>
      </c>
      <c r="Q824" s="4" t="s">
        <v>2075</v>
      </c>
      <c r="R824" s="4" t="s">
        <v>1979</v>
      </c>
      <c r="S824" s="4" t="s">
        <v>2164</v>
      </c>
      <c r="T824" s="4">
        <v>2</v>
      </c>
      <c r="U824" s="4" t="s">
        <v>77</v>
      </c>
      <c r="V824" s="4" t="s">
        <v>78</v>
      </c>
      <c r="W824" s="4" t="s">
        <v>78</v>
      </c>
      <c r="X824" s="4">
        <v>62</v>
      </c>
      <c r="Y824" s="4">
        <v>1</v>
      </c>
      <c r="Z824" s="4">
        <v>5</v>
      </c>
      <c r="AA824" s="4">
        <v>762</v>
      </c>
    </row>
    <row r="825" spans="1:27" x14ac:dyDescent="0.2">
      <c r="A825" s="4">
        <v>221</v>
      </c>
      <c r="B825" s="4" t="s">
        <v>2730</v>
      </c>
      <c r="C825" s="4">
        <v>0</v>
      </c>
      <c r="D825" s="4" t="s">
        <v>4210</v>
      </c>
      <c r="E825" s="4" t="s">
        <v>749</v>
      </c>
      <c r="F825" s="4" t="s">
        <v>32</v>
      </c>
      <c r="G825" s="4" t="s">
        <v>33</v>
      </c>
      <c r="H825" s="4">
        <v>1</v>
      </c>
      <c r="I825" s="4" t="s">
        <v>34</v>
      </c>
      <c r="J825" s="4" t="s">
        <v>35</v>
      </c>
      <c r="K825" s="4" t="s">
        <v>750</v>
      </c>
      <c r="L825" s="4" t="s">
        <v>4288</v>
      </c>
      <c r="M825" s="4" t="s">
        <v>623</v>
      </c>
      <c r="N825" s="4" t="s">
        <v>632</v>
      </c>
      <c r="O825" s="4" t="s">
        <v>632</v>
      </c>
      <c r="P825" s="4" t="s">
        <v>4793</v>
      </c>
      <c r="Q825" s="4" t="s">
        <v>633</v>
      </c>
      <c r="R825" s="4" t="s">
        <v>625</v>
      </c>
      <c r="S825" s="4" t="s">
        <v>750</v>
      </c>
      <c r="T825" s="4">
        <v>2</v>
      </c>
      <c r="U825" s="4" t="s">
        <v>77</v>
      </c>
      <c r="V825" s="4" t="s">
        <v>78</v>
      </c>
      <c r="W825" s="4" t="s">
        <v>78</v>
      </c>
      <c r="X825" s="4">
        <v>47</v>
      </c>
      <c r="Y825" s="4">
        <v>1</v>
      </c>
      <c r="Z825" s="4">
        <v>5</v>
      </c>
      <c r="AA825" s="4">
        <v>221</v>
      </c>
    </row>
    <row r="826" spans="1:27" x14ac:dyDescent="0.2">
      <c r="A826" s="4">
        <v>477</v>
      </c>
      <c r="B826" s="4" t="s">
        <v>2986</v>
      </c>
      <c r="C826" s="4">
        <v>0</v>
      </c>
      <c r="D826" s="4" t="s">
        <v>4211</v>
      </c>
      <c r="E826" s="4" t="s">
        <v>1456</v>
      </c>
      <c r="F826" s="4" t="s">
        <v>32</v>
      </c>
      <c r="G826" s="4" t="s">
        <v>33</v>
      </c>
      <c r="H826" s="4">
        <v>2</v>
      </c>
      <c r="I826" s="4" t="s">
        <v>47</v>
      </c>
      <c r="J826" s="4" t="s">
        <v>48</v>
      </c>
      <c r="K826" s="4" t="s">
        <v>1457</v>
      </c>
      <c r="L826" s="4" t="s">
        <v>4359</v>
      </c>
      <c r="M826" s="4" t="s">
        <v>1105</v>
      </c>
      <c r="N826" s="4" t="s">
        <v>1105</v>
      </c>
      <c r="O826" s="4" t="s">
        <v>63</v>
      </c>
      <c r="P826" s="4" t="s">
        <v>4339</v>
      </c>
      <c r="Q826" s="4" t="s">
        <v>1277</v>
      </c>
      <c r="R826" s="4" t="s">
        <v>1225</v>
      </c>
      <c r="S826" s="4" t="s">
        <v>63</v>
      </c>
      <c r="T826" s="4">
        <v>1</v>
      </c>
      <c r="U826" s="4" t="s">
        <v>41</v>
      </c>
      <c r="V826" s="4" t="s">
        <v>78</v>
      </c>
      <c r="W826" s="4" t="s">
        <v>78</v>
      </c>
      <c r="X826" s="4">
        <v>61</v>
      </c>
      <c r="Y826" s="4">
        <v>2</v>
      </c>
      <c r="Z826" s="4">
        <v>7</v>
      </c>
      <c r="AA826" s="4">
        <v>477</v>
      </c>
    </row>
    <row r="827" spans="1:27" x14ac:dyDescent="0.2">
      <c r="A827" s="4">
        <v>426</v>
      </c>
      <c r="B827" s="4" t="s">
        <v>2935</v>
      </c>
      <c r="C827" s="4">
        <v>0</v>
      </c>
      <c r="D827" s="4" t="s">
        <v>4212</v>
      </c>
      <c r="E827" s="4" t="s">
        <v>1324</v>
      </c>
      <c r="F827" s="4" t="s">
        <v>32</v>
      </c>
      <c r="G827" s="4" t="s">
        <v>33</v>
      </c>
      <c r="H827" s="4">
        <v>1</v>
      </c>
      <c r="I827" s="4" t="s">
        <v>34</v>
      </c>
      <c r="J827" s="4" t="s">
        <v>35</v>
      </c>
      <c r="K827" s="4" t="s">
        <v>1325</v>
      </c>
      <c r="L827" s="4" t="s">
        <v>4420</v>
      </c>
      <c r="M827" s="4" t="s">
        <v>1105</v>
      </c>
      <c r="N827" s="4" t="s">
        <v>1105</v>
      </c>
      <c r="O827" s="4" t="s">
        <v>1291</v>
      </c>
      <c r="P827" s="4" t="s">
        <v>4360</v>
      </c>
      <c r="Q827" s="4" t="s">
        <v>1288</v>
      </c>
      <c r="R827" s="4" t="s">
        <v>1225</v>
      </c>
      <c r="S827" s="4" t="s">
        <v>1291</v>
      </c>
      <c r="T827" s="4">
        <v>1</v>
      </c>
      <c r="U827" s="4" t="s">
        <v>41</v>
      </c>
      <c r="V827" s="4" t="s">
        <v>78</v>
      </c>
      <c r="W827" s="4" t="s">
        <v>78</v>
      </c>
      <c r="X827" s="4">
        <v>697</v>
      </c>
      <c r="Y827" s="4">
        <v>9</v>
      </c>
      <c r="Z827" s="4">
        <v>21</v>
      </c>
      <c r="AA827" s="4">
        <v>426</v>
      </c>
    </row>
    <row r="828" spans="1:27" x14ac:dyDescent="0.2">
      <c r="A828" s="4">
        <v>459</v>
      </c>
      <c r="B828" s="4" t="s">
        <v>2968</v>
      </c>
      <c r="C828" s="4">
        <v>0</v>
      </c>
      <c r="D828" s="4" t="s">
        <v>4213</v>
      </c>
      <c r="E828" s="4" t="s">
        <v>1410</v>
      </c>
      <c r="F828" s="4" t="s">
        <v>32</v>
      </c>
      <c r="G828" s="4" t="s">
        <v>33</v>
      </c>
      <c r="H828" s="4">
        <v>1</v>
      </c>
      <c r="I828" s="4" t="s">
        <v>34</v>
      </c>
      <c r="J828" s="4" t="s">
        <v>35</v>
      </c>
      <c r="K828" s="4" t="s">
        <v>1411</v>
      </c>
      <c r="L828" s="4" t="s">
        <v>4449</v>
      </c>
      <c r="M828" s="4" t="s">
        <v>1105</v>
      </c>
      <c r="N828" s="4" t="s">
        <v>1120</v>
      </c>
      <c r="O828" s="4" t="s">
        <v>1120</v>
      </c>
      <c r="P828" s="4" t="s">
        <v>4805</v>
      </c>
      <c r="Q828" s="4" t="s">
        <v>1122</v>
      </c>
      <c r="R828" s="4" t="s">
        <v>1109</v>
      </c>
      <c r="S828" s="4" t="s">
        <v>380</v>
      </c>
      <c r="T828" s="4">
        <v>1</v>
      </c>
      <c r="U828" s="4" t="s">
        <v>41</v>
      </c>
      <c r="V828" s="4" t="s">
        <v>78</v>
      </c>
      <c r="W828" s="4" t="s">
        <v>78</v>
      </c>
      <c r="X828" s="4">
        <v>113</v>
      </c>
      <c r="Y828" s="4">
        <v>1</v>
      </c>
      <c r="Z828" s="4">
        <v>6</v>
      </c>
      <c r="AA828" s="4">
        <v>459</v>
      </c>
    </row>
    <row r="829" spans="1:27" x14ac:dyDescent="0.2">
      <c r="A829" s="4">
        <v>367</v>
      </c>
      <c r="B829" s="4" t="s">
        <v>2876</v>
      </c>
      <c r="C829" s="4">
        <v>0</v>
      </c>
      <c r="D829" s="4" t="s">
        <v>4214</v>
      </c>
      <c r="E829" s="4" t="s">
        <v>1187</v>
      </c>
      <c r="F829" s="4" t="s">
        <v>32</v>
      </c>
      <c r="G829" s="4" t="s">
        <v>33</v>
      </c>
      <c r="H829" s="4">
        <v>1</v>
      </c>
      <c r="I829" s="4" t="s">
        <v>34</v>
      </c>
      <c r="J829" s="4" t="s">
        <v>35</v>
      </c>
      <c r="K829" s="4" t="s">
        <v>1188</v>
      </c>
      <c r="L829" s="4" t="s">
        <v>4730</v>
      </c>
      <c r="M829" s="4" t="s">
        <v>1105</v>
      </c>
      <c r="N829" s="4" t="s">
        <v>960</v>
      </c>
      <c r="O829" s="4" t="s">
        <v>1189</v>
      </c>
      <c r="P829" s="4" t="s">
        <v>4824</v>
      </c>
      <c r="Q829" s="4" t="s">
        <v>1176</v>
      </c>
      <c r="R829" s="4" t="s">
        <v>1109</v>
      </c>
      <c r="S829" s="4" t="s">
        <v>1190</v>
      </c>
      <c r="T829" s="4">
        <v>2</v>
      </c>
      <c r="U829" s="4" t="s">
        <v>77</v>
      </c>
      <c r="V829" s="4" t="s">
        <v>78</v>
      </c>
      <c r="W829" s="4" t="s">
        <v>78</v>
      </c>
      <c r="X829" s="4">
        <v>19</v>
      </c>
      <c r="Y829" s="4">
        <v>2</v>
      </c>
      <c r="Z829" s="4">
        <v>5</v>
      </c>
      <c r="AA829" s="4">
        <v>367</v>
      </c>
    </row>
    <row r="830" spans="1:27" x14ac:dyDescent="0.2">
      <c r="A830" s="4">
        <v>368</v>
      </c>
      <c r="B830" s="4" t="s">
        <v>2877</v>
      </c>
      <c r="C830" s="4">
        <v>0</v>
      </c>
      <c r="D830" s="4" t="s">
        <v>4215</v>
      </c>
      <c r="E830" s="4" t="s">
        <v>1191</v>
      </c>
      <c r="F830" s="4" t="s">
        <v>32</v>
      </c>
      <c r="G830" s="4" t="s">
        <v>33</v>
      </c>
      <c r="H830" s="4">
        <v>1</v>
      </c>
      <c r="I830" s="4" t="s">
        <v>34</v>
      </c>
      <c r="J830" s="4" t="s">
        <v>35</v>
      </c>
      <c r="K830" s="4" t="s">
        <v>495</v>
      </c>
      <c r="L830" s="4" t="s">
        <v>4731</v>
      </c>
      <c r="M830" s="4" t="s">
        <v>1105</v>
      </c>
      <c r="N830" s="4" t="s">
        <v>960</v>
      </c>
      <c r="O830" s="4" t="s">
        <v>1192</v>
      </c>
      <c r="P830" s="4" t="s">
        <v>4824</v>
      </c>
      <c r="Q830" s="4" t="s">
        <v>1176</v>
      </c>
      <c r="R830" s="4" t="s">
        <v>1109</v>
      </c>
      <c r="S830" s="4" t="s">
        <v>1193</v>
      </c>
      <c r="T830" s="4">
        <v>2</v>
      </c>
      <c r="U830" s="4" t="s">
        <v>77</v>
      </c>
      <c r="V830" s="4" t="s">
        <v>78</v>
      </c>
      <c r="W830" s="4" t="s">
        <v>78</v>
      </c>
      <c r="X830" s="4">
        <v>29</v>
      </c>
      <c r="Y830" s="4">
        <v>2</v>
      </c>
      <c r="Z830" s="4">
        <v>5</v>
      </c>
      <c r="AA830" s="4">
        <v>368</v>
      </c>
    </row>
    <row r="831" spans="1:27" x14ac:dyDescent="0.2">
      <c r="A831" s="4">
        <v>465</v>
      </c>
      <c r="B831" s="4" t="s">
        <v>2974</v>
      </c>
      <c r="C831" s="4">
        <v>0</v>
      </c>
      <c r="D831" s="4" t="s">
        <v>4216</v>
      </c>
      <c r="E831" s="4" t="s">
        <v>1427</v>
      </c>
      <c r="F831" s="4" t="s">
        <v>32</v>
      </c>
      <c r="G831" s="4" t="s">
        <v>33</v>
      </c>
      <c r="H831" s="4">
        <v>1</v>
      </c>
      <c r="I831" s="4" t="s">
        <v>34</v>
      </c>
      <c r="J831" s="4" t="s">
        <v>35</v>
      </c>
      <c r="K831" s="4" t="s">
        <v>1428</v>
      </c>
      <c r="L831" s="4" t="s">
        <v>4667</v>
      </c>
      <c r="M831" s="4" t="s">
        <v>1105</v>
      </c>
      <c r="N831" s="4" t="s">
        <v>1196</v>
      </c>
      <c r="O831" s="4" t="s">
        <v>1414</v>
      </c>
      <c r="P831" s="4" t="s">
        <v>4804</v>
      </c>
      <c r="Q831" s="4" t="s">
        <v>1198</v>
      </c>
      <c r="R831" s="4" t="s">
        <v>1109</v>
      </c>
      <c r="S831" s="4" t="s">
        <v>1429</v>
      </c>
      <c r="T831" s="4">
        <v>1</v>
      </c>
      <c r="U831" s="4" t="s">
        <v>41</v>
      </c>
      <c r="V831" s="4">
        <v>1</v>
      </c>
      <c r="W831" s="4">
        <v>2016</v>
      </c>
      <c r="X831" s="4">
        <v>247</v>
      </c>
      <c r="Y831" s="4">
        <v>5</v>
      </c>
      <c r="Z831" s="4">
        <v>10</v>
      </c>
      <c r="AA831" s="4">
        <v>465</v>
      </c>
    </row>
    <row r="832" spans="1:27" x14ac:dyDescent="0.2">
      <c r="A832" s="4">
        <v>466</v>
      </c>
      <c r="B832" s="4" t="s">
        <v>2975</v>
      </c>
      <c r="C832" s="4">
        <v>0</v>
      </c>
      <c r="D832" s="4" t="s">
        <v>4217</v>
      </c>
      <c r="E832" s="4" t="s">
        <v>1430</v>
      </c>
      <c r="F832" s="4" t="s">
        <v>32</v>
      </c>
      <c r="G832" s="4" t="s">
        <v>33</v>
      </c>
      <c r="H832" s="4">
        <v>1</v>
      </c>
      <c r="I832" s="4" t="s">
        <v>34</v>
      </c>
      <c r="J832" s="4" t="s">
        <v>35</v>
      </c>
      <c r="K832" s="4" t="s">
        <v>1431</v>
      </c>
      <c r="L832" s="4" t="s">
        <v>4667</v>
      </c>
      <c r="M832" s="4" t="s">
        <v>1105</v>
      </c>
      <c r="N832" s="4" t="s">
        <v>1196</v>
      </c>
      <c r="O832" s="4" t="s">
        <v>1414</v>
      </c>
      <c r="P832" s="4" t="s">
        <v>4804</v>
      </c>
      <c r="Q832" s="4" t="s">
        <v>1198</v>
      </c>
      <c r="R832" s="4" t="s">
        <v>1109</v>
      </c>
      <c r="S832" s="4" t="s">
        <v>1432</v>
      </c>
      <c r="T832" s="4">
        <v>1</v>
      </c>
      <c r="U832" s="4" t="s">
        <v>41</v>
      </c>
      <c r="V832" s="4">
        <v>1</v>
      </c>
      <c r="W832" s="4">
        <v>2016</v>
      </c>
      <c r="X832" s="4">
        <v>226</v>
      </c>
      <c r="Y832" s="4">
        <v>2</v>
      </c>
      <c r="Z832" s="4">
        <v>16</v>
      </c>
      <c r="AA832" s="4">
        <v>466</v>
      </c>
    </row>
    <row r="833" spans="1:27" x14ac:dyDescent="0.2">
      <c r="A833" s="4">
        <v>581</v>
      </c>
      <c r="B833" s="4" t="s">
        <v>3090</v>
      </c>
      <c r="C833" s="4">
        <v>0</v>
      </c>
      <c r="D833" s="4" t="s">
        <v>4218</v>
      </c>
      <c r="E833" s="4" t="s">
        <v>1722</v>
      </c>
      <c r="F833" s="4" t="s">
        <v>32</v>
      </c>
      <c r="G833" s="4" t="s">
        <v>33</v>
      </c>
      <c r="H833" s="4">
        <v>1</v>
      </c>
      <c r="I833" s="4" t="s">
        <v>34</v>
      </c>
      <c r="J833" s="4" t="s">
        <v>35</v>
      </c>
      <c r="K833" s="4" t="s">
        <v>1723</v>
      </c>
      <c r="L833" s="4" t="s">
        <v>4336</v>
      </c>
      <c r="M833" s="4" t="s">
        <v>1490</v>
      </c>
      <c r="N833" s="4" t="s">
        <v>1502</v>
      </c>
      <c r="O833" s="4" t="s">
        <v>406</v>
      </c>
      <c r="P833" s="4" t="s">
        <v>4826</v>
      </c>
      <c r="Q833" s="4" t="s">
        <v>1503</v>
      </c>
      <c r="R833" s="4" t="s">
        <v>1494</v>
      </c>
      <c r="S833" s="4" t="s">
        <v>1724</v>
      </c>
      <c r="T833" s="4">
        <v>2</v>
      </c>
      <c r="U833" s="4" t="s">
        <v>77</v>
      </c>
      <c r="V833" s="4" t="s">
        <v>78</v>
      </c>
      <c r="W833" s="4" t="s">
        <v>78</v>
      </c>
      <c r="X833" s="4">
        <v>150</v>
      </c>
      <c r="Y833" s="4">
        <v>2</v>
      </c>
      <c r="Z833" s="4">
        <v>8</v>
      </c>
      <c r="AA833" s="4">
        <v>581</v>
      </c>
    </row>
    <row r="834" spans="1:27" x14ac:dyDescent="0.2">
      <c r="A834" s="4">
        <v>582</v>
      </c>
      <c r="B834" s="4" t="s">
        <v>3091</v>
      </c>
      <c r="C834" s="4">
        <v>0</v>
      </c>
      <c r="D834" s="4" t="s">
        <v>4219</v>
      </c>
      <c r="E834" s="4" t="s">
        <v>1725</v>
      </c>
      <c r="F834" s="4" t="s">
        <v>32</v>
      </c>
      <c r="G834" s="4" t="s">
        <v>33</v>
      </c>
      <c r="H834" s="4">
        <v>1</v>
      </c>
      <c r="I834" s="4" t="s">
        <v>34</v>
      </c>
      <c r="J834" s="4" t="s">
        <v>1726</v>
      </c>
      <c r="K834" s="4" t="s">
        <v>190</v>
      </c>
      <c r="L834" s="4" t="s">
        <v>4336</v>
      </c>
      <c r="M834" s="4" t="s">
        <v>1490</v>
      </c>
      <c r="N834" s="4" t="s">
        <v>1502</v>
      </c>
      <c r="O834" s="4" t="s">
        <v>406</v>
      </c>
      <c r="P834" s="4" t="s">
        <v>4826</v>
      </c>
      <c r="Q834" s="4" t="s">
        <v>1503</v>
      </c>
      <c r="R834" s="4" t="s">
        <v>1494</v>
      </c>
      <c r="S834" s="4" t="s">
        <v>138</v>
      </c>
      <c r="T834" s="4">
        <v>1</v>
      </c>
      <c r="U834" s="4" t="s">
        <v>41</v>
      </c>
      <c r="V834" s="4" t="s">
        <v>78</v>
      </c>
      <c r="W834" s="4" t="s">
        <v>78</v>
      </c>
      <c r="X834" s="4">
        <v>419</v>
      </c>
      <c r="Y834" s="4">
        <v>1</v>
      </c>
      <c r="Z834" s="4">
        <v>13</v>
      </c>
      <c r="AA834" s="4">
        <v>582</v>
      </c>
    </row>
    <row r="835" spans="1:27" x14ac:dyDescent="0.2">
      <c r="A835" s="4">
        <v>591</v>
      </c>
      <c r="B835" s="4" t="s">
        <v>3100</v>
      </c>
      <c r="C835" s="4">
        <v>0</v>
      </c>
      <c r="D835" s="4" t="s">
        <v>4220</v>
      </c>
      <c r="E835" s="4" t="s">
        <v>1743</v>
      </c>
      <c r="F835" s="4" t="s">
        <v>32</v>
      </c>
      <c r="G835" s="4" t="s">
        <v>33</v>
      </c>
      <c r="H835" s="4">
        <v>1</v>
      </c>
      <c r="I835" s="4" t="s">
        <v>34</v>
      </c>
      <c r="J835" s="4" t="s">
        <v>35</v>
      </c>
      <c r="K835" s="4" t="s">
        <v>1744</v>
      </c>
      <c r="L835" s="4" t="s">
        <v>4336</v>
      </c>
      <c r="M835" s="4" t="s">
        <v>1490</v>
      </c>
      <c r="N835" s="4" t="s">
        <v>1502</v>
      </c>
      <c r="O835" s="4" t="s">
        <v>406</v>
      </c>
      <c r="P835" s="4" t="s">
        <v>4826</v>
      </c>
      <c r="Q835" s="4" t="s">
        <v>1503</v>
      </c>
      <c r="R835" s="4" t="s">
        <v>1494</v>
      </c>
      <c r="S835" s="4" t="s">
        <v>138</v>
      </c>
      <c r="T835" s="4">
        <v>1</v>
      </c>
      <c r="U835" s="4" t="s">
        <v>41</v>
      </c>
      <c r="V835" s="4" t="s">
        <v>78</v>
      </c>
      <c r="W835" s="4" t="s">
        <v>78</v>
      </c>
      <c r="X835" s="4">
        <v>547</v>
      </c>
      <c r="Y835" s="4">
        <v>2</v>
      </c>
      <c r="Z835" s="4">
        <v>18</v>
      </c>
      <c r="AA835" s="4">
        <v>591</v>
      </c>
    </row>
    <row r="836" spans="1:27" x14ac:dyDescent="0.2">
      <c r="A836" s="4">
        <v>531</v>
      </c>
      <c r="B836" s="4" t="s">
        <v>3040</v>
      </c>
      <c r="C836" s="4">
        <v>0</v>
      </c>
      <c r="D836" s="4" t="s">
        <v>4221</v>
      </c>
      <c r="E836" s="4" t="s">
        <v>220</v>
      </c>
      <c r="F836" s="4" t="s">
        <v>32</v>
      </c>
      <c r="G836" s="4" t="s">
        <v>33</v>
      </c>
      <c r="H836" s="4">
        <v>1</v>
      </c>
      <c r="I836" s="4" t="s">
        <v>34</v>
      </c>
      <c r="J836" s="4" t="s">
        <v>35</v>
      </c>
      <c r="K836" s="4" t="s">
        <v>1604</v>
      </c>
      <c r="L836" s="4" t="s">
        <v>4317</v>
      </c>
      <c r="M836" s="4" t="s">
        <v>1490</v>
      </c>
      <c r="N836" s="4" t="s">
        <v>1497</v>
      </c>
      <c r="O836" s="4" t="s">
        <v>1498</v>
      </c>
      <c r="P836" s="4" t="s">
        <v>4813</v>
      </c>
      <c r="Q836" s="4" t="s">
        <v>1499</v>
      </c>
      <c r="R836" s="4" t="s">
        <v>1494</v>
      </c>
      <c r="S836" s="4" t="s">
        <v>220</v>
      </c>
      <c r="T836" s="4">
        <v>1</v>
      </c>
      <c r="U836" s="4" t="s">
        <v>41</v>
      </c>
      <c r="V836" s="4" t="s">
        <v>78</v>
      </c>
      <c r="W836" s="4" t="s">
        <v>78</v>
      </c>
      <c r="X836" s="4">
        <v>180</v>
      </c>
      <c r="Y836" s="4">
        <v>3</v>
      </c>
      <c r="Z836" s="4">
        <v>8</v>
      </c>
      <c r="AA836" s="4">
        <v>531</v>
      </c>
    </row>
    <row r="837" spans="1:27" x14ac:dyDescent="0.2">
      <c r="A837" s="4">
        <v>532</v>
      </c>
      <c r="B837" s="4" t="s">
        <v>3041</v>
      </c>
      <c r="C837" s="4">
        <v>0</v>
      </c>
      <c r="D837" s="4" t="s">
        <v>4222</v>
      </c>
      <c r="E837" s="4" t="s">
        <v>1605</v>
      </c>
      <c r="F837" s="4" t="s">
        <v>32</v>
      </c>
      <c r="G837" s="4" t="s">
        <v>33</v>
      </c>
      <c r="H837" s="4">
        <v>1</v>
      </c>
      <c r="I837" s="4" t="s">
        <v>34</v>
      </c>
      <c r="J837" s="4" t="s">
        <v>35</v>
      </c>
      <c r="K837" s="4" t="s">
        <v>1606</v>
      </c>
      <c r="L837" s="4" t="s">
        <v>4317</v>
      </c>
      <c r="M837" s="4" t="s">
        <v>1490</v>
      </c>
      <c r="N837" s="4" t="s">
        <v>1497</v>
      </c>
      <c r="O837" s="4" t="s">
        <v>1498</v>
      </c>
      <c r="P837" s="4" t="s">
        <v>4813</v>
      </c>
      <c r="Q837" s="4" t="s">
        <v>1499</v>
      </c>
      <c r="R837" s="4" t="s">
        <v>1494</v>
      </c>
      <c r="S837" s="4" t="s">
        <v>1607</v>
      </c>
      <c r="T837" s="4">
        <v>2</v>
      </c>
      <c r="U837" s="4" t="s">
        <v>77</v>
      </c>
      <c r="V837" s="4" t="s">
        <v>78</v>
      </c>
      <c r="W837" s="4" t="s">
        <v>78</v>
      </c>
      <c r="X837" s="4">
        <v>161</v>
      </c>
      <c r="Y837" s="4">
        <v>5</v>
      </c>
      <c r="Z837" s="4">
        <v>8</v>
      </c>
      <c r="AA837" s="4">
        <v>532</v>
      </c>
    </row>
    <row r="838" spans="1:27" x14ac:dyDescent="0.2">
      <c r="A838" s="4">
        <v>533</v>
      </c>
      <c r="B838" s="4" t="s">
        <v>3042</v>
      </c>
      <c r="C838" s="4">
        <v>0</v>
      </c>
      <c r="D838" s="4" t="s">
        <v>4223</v>
      </c>
      <c r="E838" s="4" t="s">
        <v>1608</v>
      </c>
      <c r="F838" s="4" t="s">
        <v>32</v>
      </c>
      <c r="G838" s="4" t="s">
        <v>33</v>
      </c>
      <c r="H838" s="4">
        <v>1</v>
      </c>
      <c r="I838" s="4" t="s">
        <v>34</v>
      </c>
      <c r="J838" s="4" t="s">
        <v>35</v>
      </c>
      <c r="K838" s="4" t="s">
        <v>1609</v>
      </c>
      <c r="L838" s="4" t="s">
        <v>4568</v>
      </c>
      <c r="M838" s="4" t="s">
        <v>1490</v>
      </c>
      <c r="N838" s="4" t="s">
        <v>1497</v>
      </c>
      <c r="O838" s="4" t="s">
        <v>1533</v>
      </c>
      <c r="P838" s="4" t="s">
        <v>4813</v>
      </c>
      <c r="Q838" s="4" t="s">
        <v>1499</v>
      </c>
      <c r="R838" s="4" t="s">
        <v>1494</v>
      </c>
      <c r="S838" s="4" t="s">
        <v>620</v>
      </c>
      <c r="T838" s="4">
        <v>2</v>
      </c>
      <c r="U838" s="4" t="s">
        <v>77</v>
      </c>
      <c r="V838" s="4" t="s">
        <v>78</v>
      </c>
      <c r="W838" s="4" t="s">
        <v>78</v>
      </c>
      <c r="X838" s="4">
        <v>76</v>
      </c>
      <c r="Y838" s="4">
        <v>2</v>
      </c>
      <c r="Z838" s="4">
        <v>5</v>
      </c>
      <c r="AA838" s="4">
        <v>533</v>
      </c>
    </row>
    <row r="839" spans="1:27" x14ac:dyDescent="0.2">
      <c r="A839" s="4">
        <v>536</v>
      </c>
      <c r="B839" s="4" t="s">
        <v>3045</v>
      </c>
      <c r="C839" s="4">
        <v>0</v>
      </c>
      <c r="D839" s="4" t="s">
        <v>4224</v>
      </c>
      <c r="E839" s="4" t="s">
        <v>1615</v>
      </c>
      <c r="F839" s="4" t="s">
        <v>32</v>
      </c>
      <c r="G839" s="4" t="s">
        <v>33</v>
      </c>
      <c r="H839" s="4">
        <v>1</v>
      </c>
      <c r="I839" s="4" t="s">
        <v>34</v>
      </c>
      <c r="J839" s="4" t="s">
        <v>35</v>
      </c>
      <c r="K839" s="4" t="s">
        <v>1540</v>
      </c>
      <c r="L839" s="4" t="s">
        <v>4317</v>
      </c>
      <c r="M839" s="4" t="s">
        <v>1490</v>
      </c>
      <c r="N839" s="4" t="s">
        <v>1497</v>
      </c>
      <c r="O839" s="4" t="s">
        <v>1498</v>
      </c>
      <c r="P839" s="4" t="s">
        <v>4813</v>
      </c>
      <c r="Q839" s="4" t="s">
        <v>1499</v>
      </c>
      <c r="R839" s="4" t="s">
        <v>1494</v>
      </c>
      <c r="S839" s="4" t="s">
        <v>1615</v>
      </c>
      <c r="T839" s="4">
        <v>2</v>
      </c>
      <c r="U839" s="4" t="s">
        <v>77</v>
      </c>
      <c r="V839" s="4" t="s">
        <v>78</v>
      </c>
      <c r="W839" s="4" t="s">
        <v>78</v>
      </c>
      <c r="X839" s="4">
        <v>57</v>
      </c>
      <c r="Y839" s="4">
        <v>2</v>
      </c>
      <c r="Z839" s="4">
        <v>5</v>
      </c>
      <c r="AA839" s="4">
        <v>536</v>
      </c>
    </row>
    <row r="840" spans="1:27" x14ac:dyDescent="0.2">
      <c r="A840" s="4">
        <v>534</v>
      </c>
      <c r="B840" s="4" t="s">
        <v>3043</v>
      </c>
      <c r="C840" s="4">
        <v>0</v>
      </c>
      <c r="D840" s="4" t="s">
        <v>4225</v>
      </c>
      <c r="E840" s="4" t="s">
        <v>1610</v>
      </c>
      <c r="F840" s="4" t="s">
        <v>32</v>
      </c>
      <c r="G840" s="4" t="s">
        <v>33</v>
      </c>
      <c r="H840" s="4">
        <v>1</v>
      </c>
      <c r="I840" s="4" t="s">
        <v>34</v>
      </c>
      <c r="J840" s="4" t="s">
        <v>35</v>
      </c>
      <c r="K840" s="4" t="s">
        <v>1611</v>
      </c>
      <c r="L840" s="4" t="s">
        <v>4732</v>
      </c>
      <c r="M840" s="4" t="s">
        <v>1490</v>
      </c>
      <c r="N840" s="4" t="s">
        <v>1497</v>
      </c>
      <c r="O840" s="4" t="s">
        <v>1612</v>
      </c>
      <c r="P840" s="4" t="s">
        <v>4813</v>
      </c>
      <c r="Q840" s="4" t="s">
        <v>1499</v>
      </c>
      <c r="R840" s="4" t="s">
        <v>1494</v>
      </c>
      <c r="S840" s="4" t="s">
        <v>1610</v>
      </c>
      <c r="T840" s="4">
        <v>1</v>
      </c>
      <c r="U840" s="4" t="s">
        <v>41</v>
      </c>
      <c r="V840" s="4" t="s">
        <v>78</v>
      </c>
      <c r="W840" s="4" t="s">
        <v>78</v>
      </c>
      <c r="X840" s="4">
        <v>95</v>
      </c>
      <c r="Y840" s="4">
        <v>2</v>
      </c>
      <c r="Z840" s="4">
        <v>5</v>
      </c>
      <c r="AA840" s="4">
        <v>534</v>
      </c>
    </row>
    <row r="841" spans="1:27" x14ac:dyDescent="0.2">
      <c r="A841" s="4">
        <v>583</v>
      </c>
      <c r="B841" s="4" t="s">
        <v>3092</v>
      </c>
      <c r="C841" s="4">
        <v>0</v>
      </c>
      <c r="D841" s="4" t="s">
        <v>4226</v>
      </c>
      <c r="E841" s="4" t="s">
        <v>1727</v>
      </c>
      <c r="F841" s="4" t="s">
        <v>32</v>
      </c>
      <c r="G841" s="4" t="s">
        <v>33</v>
      </c>
      <c r="H841" s="4">
        <v>1</v>
      </c>
      <c r="I841" s="4" t="s">
        <v>34</v>
      </c>
      <c r="J841" s="4" t="s">
        <v>35</v>
      </c>
      <c r="K841" s="4" t="s">
        <v>1559</v>
      </c>
      <c r="L841" s="4" t="s">
        <v>4495</v>
      </c>
      <c r="M841" s="4" t="s">
        <v>1490</v>
      </c>
      <c r="N841" s="4" t="s">
        <v>1490</v>
      </c>
      <c r="O841" s="4" t="s">
        <v>1577</v>
      </c>
      <c r="P841" s="4" t="s">
        <v>4873</v>
      </c>
      <c r="Q841" s="4" t="s">
        <v>1578</v>
      </c>
      <c r="R841" s="4" t="s">
        <v>1494</v>
      </c>
      <c r="S841" s="4" t="s">
        <v>1728</v>
      </c>
      <c r="T841" s="4">
        <v>2</v>
      </c>
      <c r="U841" s="4" t="s">
        <v>77</v>
      </c>
      <c r="V841" s="4" t="s">
        <v>78</v>
      </c>
      <c r="W841" s="4" t="s">
        <v>78</v>
      </c>
      <c r="X841" s="4">
        <v>57</v>
      </c>
      <c r="Y841" s="4">
        <v>3</v>
      </c>
      <c r="Z841" s="4">
        <v>5</v>
      </c>
      <c r="AA841" s="4">
        <v>583</v>
      </c>
    </row>
    <row r="842" spans="1:27" x14ac:dyDescent="0.2">
      <c r="A842" s="4">
        <v>584</v>
      </c>
      <c r="B842" s="4" t="s">
        <v>3093</v>
      </c>
      <c r="C842" s="4">
        <v>0</v>
      </c>
      <c r="D842" s="4" t="s">
        <v>4227</v>
      </c>
      <c r="E842" s="4" t="s">
        <v>1729</v>
      </c>
      <c r="F842" s="4" t="s">
        <v>32</v>
      </c>
      <c r="G842" s="4" t="s">
        <v>33</v>
      </c>
      <c r="H842" s="4">
        <v>1</v>
      </c>
      <c r="I842" s="4" t="s">
        <v>34</v>
      </c>
      <c r="J842" s="4" t="s">
        <v>35</v>
      </c>
      <c r="K842" s="4" t="s">
        <v>1519</v>
      </c>
      <c r="L842" s="4" t="s">
        <v>4278</v>
      </c>
      <c r="M842" s="4" t="s">
        <v>1490</v>
      </c>
      <c r="N842" s="4" t="s">
        <v>1512</v>
      </c>
      <c r="O842" s="4" t="s">
        <v>1513</v>
      </c>
      <c r="P842" s="4" t="s">
        <v>4785</v>
      </c>
      <c r="Q842" s="4" t="s">
        <v>1514</v>
      </c>
      <c r="R842" s="4" t="s">
        <v>1494</v>
      </c>
      <c r="S842" s="4" t="s">
        <v>1730</v>
      </c>
      <c r="T842" s="4">
        <v>2</v>
      </c>
      <c r="U842" s="4" t="s">
        <v>77</v>
      </c>
      <c r="V842" s="4" t="s">
        <v>78</v>
      </c>
      <c r="W842" s="4" t="s">
        <v>78</v>
      </c>
      <c r="X842" s="4">
        <v>63</v>
      </c>
      <c r="Y842" s="4">
        <v>2</v>
      </c>
      <c r="Z842" s="4">
        <v>5</v>
      </c>
      <c r="AA842" s="4">
        <v>584</v>
      </c>
    </row>
    <row r="843" spans="1:27" x14ac:dyDescent="0.2">
      <c r="A843" s="4">
        <v>585</v>
      </c>
      <c r="B843" s="4" t="s">
        <v>3094</v>
      </c>
      <c r="C843" s="4">
        <v>0</v>
      </c>
      <c r="D843" s="4" t="s">
        <v>4228</v>
      </c>
      <c r="E843" s="4" t="s">
        <v>1731</v>
      </c>
      <c r="F843" s="4" t="s">
        <v>32</v>
      </c>
      <c r="G843" s="4" t="s">
        <v>33</v>
      </c>
      <c r="H843" s="4">
        <v>1</v>
      </c>
      <c r="I843" s="4" t="s">
        <v>34</v>
      </c>
      <c r="J843" s="4" t="s">
        <v>35</v>
      </c>
      <c r="K843" s="4" t="s">
        <v>1519</v>
      </c>
      <c r="L843" s="4" t="s">
        <v>4688</v>
      </c>
      <c r="M843" s="4" t="s">
        <v>1490</v>
      </c>
      <c r="N843" s="4" t="s">
        <v>1512</v>
      </c>
      <c r="O843" s="4" t="s">
        <v>1573</v>
      </c>
      <c r="P843" s="4" t="s">
        <v>4785</v>
      </c>
      <c r="Q843" s="4" t="s">
        <v>1514</v>
      </c>
      <c r="R843" s="4" t="s">
        <v>1494</v>
      </c>
      <c r="S843" s="4" t="s">
        <v>1732</v>
      </c>
      <c r="T843" s="4">
        <v>1</v>
      </c>
      <c r="U843" s="4" t="s">
        <v>41</v>
      </c>
      <c r="V843" s="4" t="s">
        <v>78</v>
      </c>
      <c r="W843" s="4" t="s">
        <v>78</v>
      </c>
      <c r="X843" s="4">
        <v>121</v>
      </c>
      <c r="Y843" s="4">
        <v>2</v>
      </c>
      <c r="Z843" s="4">
        <v>5</v>
      </c>
      <c r="AA843" s="4">
        <v>585</v>
      </c>
    </row>
    <row r="844" spans="1:27" x14ac:dyDescent="0.2">
      <c r="A844" s="4">
        <v>535</v>
      </c>
      <c r="B844" s="4" t="s">
        <v>3044</v>
      </c>
      <c r="C844" s="4">
        <v>0</v>
      </c>
      <c r="D844" s="4" t="s">
        <v>4229</v>
      </c>
      <c r="E844" s="4" t="s">
        <v>1613</v>
      </c>
      <c r="F844" s="4" t="s">
        <v>32</v>
      </c>
      <c r="G844" s="4" t="s">
        <v>33</v>
      </c>
      <c r="H844" s="4">
        <v>1</v>
      </c>
      <c r="I844" s="4" t="s">
        <v>34</v>
      </c>
      <c r="J844" s="4" t="s">
        <v>35</v>
      </c>
      <c r="K844" s="4" t="s">
        <v>1614</v>
      </c>
      <c r="L844" s="4" t="s">
        <v>4702</v>
      </c>
      <c r="M844" s="4" t="s">
        <v>1490</v>
      </c>
      <c r="N844" s="4" t="s">
        <v>1545</v>
      </c>
      <c r="O844" s="4" t="s">
        <v>1595</v>
      </c>
      <c r="P844" s="4" t="s">
        <v>4902</v>
      </c>
      <c r="Q844" s="4" t="s">
        <v>1547</v>
      </c>
      <c r="R844" s="4" t="s">
        <v>1494</v>
      </c>
      <c r="S844" s="4" t="s">
        <v>1614</v>
      </c>
      <c r="T844" s="4">
        <v>2</v>
      </c>
      <c r="U844" s="4" t="s">
        <v>77</v>
      </c>
      <c r="V844" s="4" t="s">
        <v>78</v>
      </c>
      <c r="W844" s="4" t="s">
        <v>78</v>
      </c>
      <c r="X844" s="4">
        <v>68</v>
      </c>
      <c r="Y844" s="4">
        <v>3</v>
      </c>
      <c r="Z844" s="4">
        <v>5</v>
      </c>
      <c r="AA844" s="4">
        <v>535</v>
      </c>
    </row>
    <row r="845" spans="1:27" x14ac:dyDescent="0.2">
      <c r="A845" s="4">
        <v>49</v>
      </c>
      <c r="B845" s="4" t="s">
        <v>2558</v>
      </c>
      <c r="C845" s="4">
        <v>0</v>
      </c>
      <c r="D845" s="4" t="s">
        <v>4230</v>
      </c>
      <c r="E845" s="4" t="s">
        <v>203</v>
      </c>
      <c r="F845" s="4" t="s">
        <v>32</v>
      </c>
      <c r="G845" s="4" t="s">
        <v>33</v>
      </c>
      <c r="H845" s="4">
        <v>1</v>
      </c>
      <c r="I845" s="4" t="s">
        <v>34</v>
      </c>
      <c r="J845" s="4" t="s">
        <v>35</v>
      </c>
      <c r="K845" s="4" t="s">
        <v>204</v>
      </c>
      <c r="L845" s="4" t="s">
        <v>4661</v>
      </c>
      <c r="M845" s="4" t="s">
        <v>109</v>
      </c>
      <c r="N845" s="4" t="s">
        <v>194</v>
      </c>
      <c r="O845" s="4" t="s">
        <v>194</v>
      </c>
      <c r="P845" s="4" t="s">
        <v>195</v>
      </c>
      <c r="Q845" s="4" t="s">
        <v>196</v>
      </c>
      <c r="R845" s="4" t="s">
        <v>113</v>
      </c>
      <c r="S845" s="4" t="s">
        <v>205</v>
      </c>
      <c r="T845" s="4">
        <v>2</v>
      </c>
      <c r="U845" s="4" t="s">
        <v>77</v>
      </c>
      <c r="V845" s="4" t="s">
        <v>78</v>
      </c>
      <c r="W845" s="4" t="s">
        <v>78</v>
      </c>
      <c r="X845" s="4">
        <v>87</v>
      </c>
      <c r="Y845" s="4">
        <v>1</v>
      </c>
      <c r="Z845" s="4">
        <v>5</v>
      </c>
      <c r="AA845" s="4">
        <v>49</v>
      </c>
    </row>
    <row r="846" spans="1:27" x14ac:dyDescent="0.2">
      <c r="A846" s="4">
        <v>586</v>
      </c>
      <c r="B846" s="4" t="s">
        <v>3095</v>
      </c>
      <c r="C846" s="4">
        <v>0</v>
      </c>
      <c r="D846" s="4" t="s">
        <v>4231</v>
      </c>
      <c r="E846" s="4" t="s">
        <v>1733</v>
      </c>
      <c r="F846" s="4" t="s">
        <v>32</v>
      </c>
      <c r="G846" s="4" t="s">
        <v>33</v>
      </c>
      <c r="H846" s="4">
        <v>1</v>
      </c>
      <c r="I846" s="4" t="s">
        <v>34</v>
      </c>
      <c r="J846" s="4" t="s">
        <v>35</v>
      </c>
      <c r="K846" s="4" t="s">
        <v>1594</v>
      </c>
      <c r="L846" s="4" t="s">
        <v>4551</v>
      </c>
      <c r="M846" s="4" t="s">
        <v>1490</v>
      </c>
      <c r="N846" s="4" t="s">
        <v>1491</v>
      </c>
      <c r="O846" s="4" t="s">
        <v>1531</v>
      </c>
      <c r="P846" s="4" t="s">
        <v>4794</v>
      </c>
      <c r="Q846" s="4" t="s">
        <v>1493</v>
      </c>
      <c r="R846" s="4" t="s">
        <v>1494</v>
      </c>
      <c r="S846" s="4" t="s">
        <v>1734</v>
      </c>
      <c r="T846" s="4">
        <v>2</v>
      </c>
      <c r="U846" s="4" t="s">
        <v>77</v>
      </c>
      <c r="V846" s="4" t="s">
        <v>78</v>
      </c>
      <c r="W846" s="4" t="s">
        <v>78</v>
      </c>
      <c r="X846" s="4">
        <v>41</v>
      </c>
      <c r="Y846" s="4">
        <v>1</v>
      </c>
      <c r="Z846" s="4">
        <v>5</v>
      </c>
      <c r="AA846" s="4">
        <v>586</v>
      </c>
    </row>
    <row r="847" spans="1:27" x14ac:dyDescent="0.2">
      <c r="A847" s="4">
        <v>587</v>
      </c>
      <c r="B847" s="4" t="s">
        <v>3096</v>
      </c>
      <c r="C847" s="4">
        <v>0</v>
      </c>
      <c r="D847" s="4" t="s">
        <v>4232</v>
      </c>
      <c r="E847" s="4" t="s">
        <v>1735</v>
      </c>
      <c r="F847" s="4" t="s">
        <v>32</v>
      </c>
      <c r="G847" s="4" t="s">
        <v>33</v>
      </c>
      <c r="H847" s="4">
        <v>1</v>
      </c>
      <c r="I847" s="4" t="s">
        <v>34</v>
      </c>
      <c r="J847" s="4" t="s">
        <v>35</v>
      </c>
      <c r="K847" s="4" t="s">
        <v>1594</v>
      </c>
      <c r="L847" s="4" t="s">
        <v>4289</v>
      </c>
      <c r="M847" s="4" t="s">
        <v>1490</v>
      </c>
      <c r="N847" s="4" t="s">
        <v>1491</v>
      </c>
      <c r="O847" s="4" t="s">
        <v>1492</v>
      </c>
      <c r="P847" s="4" t="s">
        <v>4794</v>
      </c>
      <c r="Q847" s="4" t="s">
        <v>1493</v>
      </c>
      <c r="R847" s="4" t="s">
        <v>1494</v>
      </c>
      <c r="S847" s="4" t="s">
        <v>1735</v>
      </c>
      <c r="T847" s="4">
        <v>2</v>
      </c>
      <c r="U847" s="4" t="s">
        <v>77</v>
      </c>
      <c r="V847" s="4" t="s">
        <v>78</v>
      </c>
      <c r="W847" s="4" t="s">
        <v>78</v>
      </c>
      <c r="X847" s="4">
        <v>62</v>
      </c>
      <c r="Y847" s="4">
        <v>1</v>
      </c>
      <c r="Z847" s="4">
        <v>5</v>
      </c>
      <c r="AA847" s="4">
        <v>587</v>
      </c>
    </row>
    <row r="848" spans="1:27" x14ac:dyDescent="0.2">
      <c r="A848" s="4">
        <v>588</v>
      </c>
      <c r="B848" s="4" t="s">
        <v>3097</v>
      </c>
      <c r="C848" s="4">
        <v>0</v>
      </c>
      <c r="D848" s="4" t="s">
        <v>4233</v>
      </c>
      <c r="E848" s="4" t="s">
        <v>1736</v>
      </c>
      <c r="F848" s="4" t="s">
        <v>32</v>
      </c>
      <c r="G848" s="4" t="s">
        <v>33</v>
      </c>
      <c r="H848" s="4">
        <v>1</v>
      </c>
      <c r="I848" s="4" t="s">
        <v>34</v>
      </c>
      <c r="J848" s="4" t="s">
        <v>35</v>
      </c>
      <c r="K848" s="4" t="s">
        <v>1737</v>
      </c>
      <c r="L848" s="4" t="s">
        <v>4733</v>
      </c>
      <c r="M848" s="4" t="s">
        <v>1490</v>
      </c>
      <c r="N848" s="4" t="s">
        <v>1491</v>
      </c>
      <c r="O848" s="4" t="s">
        <v>1738</v>
      </c>
      <c r="P848" s="4" t="s">
        <v>4794</v>
      </c>
      <c r="Q848" s="4" t="s">
        <v>1493</v>
      </c>
      <c r="R848" s="4" t="s">
        <v>1494</v>
      </c>
      <c r="S848" s="4" t="s">
        <v>1739</v>
      </c>
      <c r="T848" s="4">
        <v>1</v>
      </c>
      <c r="U848" s="4" t="s">
        <v>41</v>
      </c>
      <c r="V848" s="4" t="s">
        <v>78</v>
      </c>
      <c r="W848" s="4" t="s">
        <v>78</v>
      </c>
      <c r="X848" s="4">
        <v>169</v>
      </c>
      <c r="Y848" s="4">
        <v>1</v>
      </c>
      <c r="Z848" s="4">
        <v>6</v>
      </c>
      <c r="AA848" s="4">
        <v>588</v>
      </c>
    </row>
    <row r="849" spans="1:27" x14ac:dyDescent="0.2">
      <c r="A849" s="4">
        <v>589</v>
      </c>
      <c r="B849" s="4" t="s">
        <v>3098</v>
      </c>
      <c r="C849" s="4">
        <v>0</v>
      </c>
      <c r="D849" s="4" t="s">
        <v>4234</v>
      </c>
      <c r="E849" s="4" t="s">
        <v>1740</v>
      </c>
      <c r="F849" s="4" t="s">
        <v>32</v>
      </c>
      <c r="G849" s="4" t="s">
        <v>33</v>
      </c>
      <c r="H849" s="4">
        <v>1</v>
      </c>
      <c r="I849" s="4" t="s">
        <v>34</v>
      </c>
      <c r="J849" s="4" t="s">
        <v>35</v>
      </c>
      <c r="K849" s="4" t="s">
        <v>1594</v>
      </c>
      <c r="L849" s="4" t="s">
        <v>4564</v>
      </c>
      <c r="M849" s="4" t="s">
        <v>1490</v>
      </c>
      <c r="N849" s="4" t="s">
        <v>1491</v>
      </c>
      <c r="O849" s="4" t="s">
        <v>1650</v>
      </c>
      <c r="P849" s="4" t="s">
        <v>4794</v>
      </c>
      <c r="Q849" s="4" t="s">
        <v>1493</v>
      </c>
      <c r="R849" s="4" t="s">
        <v>1494</v>
      </c>
      <c r="S849" s="4" t="s">
        <v>454</v>
      </c>
      <c r="T849" s="4">
        <v>2</v>
      </c>
      <c r="U849" s="4" t="s">
        <v>77</v>
      </c>
      <c r="V849" s="4" t="s">
        <v>78</v>
      </c>
      <c r="W849" s="4" t="s">
        <v>78</v>
      </c>
      <c r="X849" s="4">
        <v>61</v>
      </c>
      <c r="Y849" s="4">
        <v>1</v>
      </c>
      <c r="Z849" s="4">
        <v>5</v>
      </c>
      <c r="AA849" s="4">
        <v>589</v>
      </c>
    </row>
    <row r="850" spans="1:27" x14ac:dyDescent="0.2">
      <c r="A850" s="4">
        <v>590</v>
      </c>
      <c r="B850" s="4" t="s">
        <v>3099</v>
      </c>
      <c r="C850" s="4">
        <v>0</v>
      </c>
      <c r="D850" s="4" t="s">
        <v>4235</v>
      </c>
      <c r="E850" s="4" t="s">
        <v>1741</v>
      </c>
      <c r="F850" s="4" t="s">
        <v>32</v>
      </c>
      <c r="G850" s="4" t="s">
        <v>33</v>
      </c>
      <c r="H850" s="4">
        <v>1</v>
      </c>
      <c r="I850" s="4" t="s">
        <v>34</v>
      </c>
      <c r="J850" s="4" t="s">
        <v>35</v>
      </c>
      <c r="K850" s="4" t="s">
        <v>1742</v>
      </c>
      <c r="L850" s="4" t="s">
        <v>4289</v>
      </c>
      <c r="M850" s="4" t="s">
        <v>1490</v>
      </c>
      <c r="N850" s="4" t="s">
        <v>1491</v>
      </c>
      <c r="O850" s="4" t="s">
        <v>1492</v>
      </c>
      <c r="P850" s="4" t="s">
        <v>4794</v>
      </c>
      <c r="Q850" s="4" t="s">
        <v>1493</v>
      </c>
      <c r="R850" s="4" t="s">
        <v>1494</v>
      </c>
      <c r="S850" s="4" t="s">
        <v>1742</v>
      </c>
      <c r="T850" s="4">
        <v>2</v>
      </c>
      <c r="U850" s="4" t="s">
        <v>77</v>
      </c>
      <c r="V850" s="4" t="s">
        <v>78</v>
      </c>
      <c r="W850" s="4" t="s">
        <v>78</v>
      </c>
      <c r="X850" s="4">
        <v>74</v>
      </c>
      <c r="Y850" s="4">
        <v>1</v>
      </c>
      <c r="Z850" s="4">
        <v>5</v>
      </c>
      <c r="AA850" s="4">
        <v>590</v>
      </c>
    </row>
    <row r="851" spans="1:27" x14ac:dyDescent="0.2">
      <c r="A851" s="4">
        <v>663</v>
      </c>
      <c r="B851" s="4" t="s">
        <v>3172</v>
      </c>
      <c r="C851" s="4">
        <v>0</v>
      </c>
      <c r="D851" s="4" t="s">
        <v>4236</v>
      </c>
      <c r="E851" s="4" t="s">
        <v>1928</v>
      </c>
      <c r="F851" s="4" t="s">
        <v>32</v>
      </c>
      <c r="G851" s="4" t="s">
        <v>33</v>
      </c>
      <c r="H851" s="4">
        <v>1</v>
      </c>
      <c r="I851" s="4" t="s">
        <v>34</v>
      </c>
      <c r="J851" s="4" t="s">
        <v>35</v>
      </c>
      <c r="K851" s="4" t="s">
        <v>1929</v>
      </c>
      <c r="L851" s="4" t="s">
        <v>4368</v>
      </c>
      <c r="M851" s="4" t="s">
        <v>1841</v>
      </c>
      <c r="N851" s="4" t="s">
        <v>1841</v>
      </c>
      <c r="O851" s="4" t="s">
        <v>1912</v>
      </c>
      <c r="P851" s="4" t="s">
        <v>4836</v>
      </c>
      <c r="Q851" s="4" t="s">
        <v>1905</v>
      </c>
      <c r="R851" s="4" t="s">
        <v>1844</v>
      </c>
      <c r="S851" s="4" t="s">
        <v>1929</v>
      </c>
      <c r="T851" s="4">
        <v>1</v>
      </c>
      <c r="U851" s="4" t="s">
        <v>41</v>
      </c>
      <c r="V851" s="4" t="s">
        <v>78</v>
      </c>
      <c r="W851" s="4" t="s">
        <v>78</v>
      </c>
      <c r="X851" s="4">
        <v>101</v>
      </c>
      <c r="Y851" s="4">
        <v>4</v>
      </c>
      <c r="Z851" s="4">
        <v>5</v>
      </c>
      <c r="AA851" s="4">
        <v>663</v>
      </c>
    </row>
    <row r="852" spans="1:27" x14ac:dyDescent="0.2">
      <c r="A852" s="4">
        <v>83</v>
      </c>
      <c r="B852" s="4" t="s">
        <v>2592</v>
      </c>
      <c r="C852" s="4">
        <v>0</v>
      </c>
      <c r="D852" s="4" t="s">
        <v>4237</v>
      </c>
      <c r="E852" s="4" t="s">
        <v>322</v>
      </c>
      <c r="F852" s="4" t="s">
        <v>32</v>
      </c>
      <c r="G852" s="4" t="s">
        <v>33</v>
      </c>
      <c r="H852" s="4">
        <v>1</v>
      </c>
      <c r="I852" s="4" t="s">
        <v>34</v>
      </c>
      <c r="J852" s="4" t="s">
        <v>35</v>
      </c>
      <c r="K852" s="4" t="s">
        <v>323</v>
      </c>
      <c r="L852" s="4" t="s">
        <v>4734</v>
      </c>
      <c r="M852" s="4" t="s">
        <v>236</v>
      </c>
      <c r="N852" s="4" t="s">
        <v>236</v>
      </c>
      <c r="O852" s="4" t="s">
        <v>324</v>
      </c>
      <c r="P852" s="4" t="s">
        <v>4827</v>
      </c>
      <c r="Q852" s="4" t="s">
        <v>253</v>
      </c>
      <c r="R852" s="4" t="s">
        <v>240</v>
      </c>
      <c r="S852" s="4" t="s">
        <v>325</v>
      </c>
      <c r="T852" s="4">
        <v>1</v>
      </c>
      <c r="U852" s="4" t="s">
        <v>41</v>
      </c>
      <c r="V852" s="4" t="s">
        <v>78</v>
      </c>
      <c r="W852" s="4" t="s">
        <v>78</v>
      </c>
      <c r="X852" s="4">
        <v>148</v>
      </c>
      <c r="Y852" s="4">
        <v>2</v>
      </c>
      <c r="Z852" s="4">
        <v>6</v>
      </c>
      <c r="AA852" s="4">
        <v>83</v>
      </c>
    </row>
    <row r="853" spans="1:27" x14ac:dyDescent="0.2">
      <c r="A853" s="4">
        <v>760</v>
      </c>
      <c r="B853" s="4" t="s">
        <v>3269</v>
      </c>
      <c r="C853" s="4">
        <v>0</v>
      </c>
      <c r="D853" s="4" t="s">
        <v>4238</v>
      </c>
      <c r="E853" s="4" t="s">
        <v>2160</v>
      </c>
      <c r="F853" s="4" t="s">
        <v>32</v>
      </c>
      <c r="G853" s="4" t="s">
        <v>33</v>
      </c>
      <c r="H853" s="4">
        <v>1</v>
      </c>
      <c r="I853" s="4" t="s">
        <v>34</v>
      </c>
      <c r="J853" s="4" t="s">
        <v>35</v>
      </c>
      <c r="K853" s="4" t="s">
        <v>2161</v>
      </c>
      <c r="L853" s="4" t="s">
        <v>4655</v>
      </c>
      <c r="M853" s="4" t="s">
        <v>1977</v>
      </c>
      <c r="N853" s="4" t="s">
        <v>2073</v>
      </c>
      <c r="O853" s="4" t="s">
        <v>2159</v>
      </c>
      <c r="P853" s="4" t="s">
        <v>4801</v>
      </c>
      <c r="Q853" s="4" t="s">
        <v>2075</v>
      </c>
      <c r="R853" s="4" t="s">
        <v>1979</v>
      </c>
      <c r="S853" s="4" t="s">
        <v>2161</v>
      </c>
      <c r="T853" s="4">
        <v>2</v>
      </c>
      <c r="U853" s="4" t="s">
        <v>77</v>
      </c>
      <c r="V853" s="4" t="s">
        <v>78</v>
      </c>
      <c r="W853" s="4" t="s">
        <v>78</v>
      </c>
      <c r="X853" s="4">
        <v>53</v>
      </c>
      <c r="Y853" s="4">
        <v>1</v>
      </c>
      <c r="Z853" s="4">
        <v>5</v>
      </c>
      <c r="AA853" s="4">
        <v>760</v>
      </c>
    </row>
    <row r="854" spans="1:27" x14ac:dyDescent="0.2">
      <c r="A854" s="4">
        <v>851</v>
      </c>
      <c r="B854" s="4" t="s">
        <v>3360</v>
      </c>
      <c r="C854" s="4">
        <v>0</v>
      </c>
      <c r="D854" s="4" t="s">
        <v>4239</v>
      </c>
      <c r="E854" s="4" t="s">
        <v>2406</v>
      </c>
      <c r="F854" s="4" t="s">
        <v>32</v>
      </c>
      <c r="G854" s="4" t="s">
        <v>33</v>
      </c>
      <c r="H854" s="4">
        <v>1</v>
      </c>
      <c r="I854" s="4" t="s">
        <v>34</v>
      </c>
      <c r="J854" s="4" t="s">
        <v>35</v>
      </c>
      <c r="K854" s="4" t="s">
        <v>2407</v>
      </c>
      <c r="L854" s="4" t="s">
        <v>4480</v>
      </c>
      <c r="M854" s="4" t="s">
        <v>967</v>
      </c>
      <c r="N854" s="4" t="s">
        <v>2396</v>
      </c>
      <c r="O854" s="4" t="s">
        <v>2408</v>
      </c>
      <c r="P854" s="4" t="s">
        <v>4815</v>
      </c>
      <c r="Q854" s="4" t="s">
        <v>2398</v>
      </c>
      <c r="R854" s="4" t="s">
        <v>2272</v>
      </c>
      <c r="S854" s="4" t="s">
        <v>2407</v>
      </c>
      <c r="T854" s="4">
        <v>2</v>
      </c>
      <c r="U854" s="4" t="s">
        <v>77</v>
      </c>
      <c r="V854" s="4"/>
      <c r="W854" s="4"/>
      <c r="X854" s="4">
        <v>119</v>
      </c>
      <c r="Y854" s="4"/>
      <c r="Z854" s="4">
        <v>6</v>
      </c>
      <c r="AA854" s="4">
        <v>851</v>
      </c>
    </row>
    <row r="855" spans="1:27" x14ac:dyDescent="0.2">
      <c r="A855" s="4">
        <v>869</v>
      </c>
      <c r="B855" s="4" t="s">
        <v>3378</v>
      </c>
      <c r="C855" s="4">
        <v>0</v>
      </c>
      <c r="D855" s="4" t="s">
        <v>4240</v>
      </c>
      <c r="E855" s="4" t="s">
        <v>197</v>
      </c>
      <c r="F855" s="4" t="s">
        <v>32</v>
      </c>
      <c r="G855" s="4" t="s">
        <v>33</v>
      </c>
      <c r="H855" s="4">
        <v>1</v>
      </c>
      <c r="I855" s="4" t="s">
        <v>34</v>
      </c>
      <c r="J855" s="4" t="s">
        <v>35</v>
      </c>
      <c r="K855" s="4" t="s">
        <v>2462</v>
      </c>
      <c r="L855" s="4" t="s">
        <v>4735</v>
      </c>
      <c r="M855" s="4" t="s">
        <v>2446</v>
      </c>
      <c r="N855" s="4" t="s">
        <v>2446</v>
      </c>
      <c r="O855" s="4" t="s">
        <v>197</v>
      </c>
      <c r="P855" s="4" t="s">
        <v>4833</v>
      </c>
      <c r="Q855" s="4" t="s">
        <v>2447</v>
      </c>
      <c r="R855" s="4" t="s">
        <v>2448</v>
      </c>
      <c r="S855" s="4" t="s">
        <v>197</v>
      </c>
      <c r="T855" s="4">
        <v>1</v>
      </c>
      <c r="U855" s="4" t="s">
        <v>41</v>
      </c>
      <c r="V855" s="4">
        <v>1</v>
      </c>
      <c r="W855" s="4">
        <v>2015</v>
      </c>
      <c r="X855" s="4">
        <v>271</v>
      </c>
      <c r="Y855" s="4">
        <v>1</v>
      </c>
      <c r="Z855" s="4">
        <v>11</v>
      </c>
      <c r="AA855" s="4">
        <v>869</v>
      </c>
    </row>
    <row r="856" spans="1:27" x14ac:dyDescent="0.2">
      <c r="A856" s="4">
        <v>870</v>
      </c>
      <c r="B856" s="4" t="s">
        <v>3379</v>
      </c>
      <c r="C856" s="4">
        <v>0</v>
      </c>
      <c r="D856" s="4" t="s">
        <v>4241</v>
      </c>
      <c r="E856" s="4" t="s">
        <v>2463</v>
      </c>
      <c r="F856" s="4" t="s">
        <v>32</v>
      </c>
      <c r="G856" s="4" t="s">
        <v>33</v>
      </c>
      <c r="H856" s="4">
        <v>1</v>
      </c>
      <c r="I856" s="4" t="s">
        <v>34</v>
      </c>
      <c r="J856" s="4" t="s">
        <v>35</v>
      </c>
      <c r="K856" s="4" t="s">
        <v>63</v>
      </c>
      <c r="L856" s="4" t="s">
        <v>4736</v>
      </c>
      <c r="M856" s="4" t="s">
        <v>2446</v>
      </c>
      <c r="N856" s="4" t="s">
        <v>2464</v>
      </c>
      <c r="O856" s="4" t="s">
        <v>2465</v>
      </c>
      <c r="P856" s="4" t="s">
        <v>4919</v>
      </c>
      <c r="Q856" s="4" t="s">
        <v>2466</v>
      </c>
      <c r="R856" s="4" t="s">
        <v>2448</v>
      </c>
      <c r="S856" s="4" t="s">
        <v>2467</v>
      </c>
      <c r="T856" s="4">
        <v>2</v>
      </c>
      <c r="U856" s="4" t="s">
        <v>77</v>
      </c>
      <c r="V856" s="4" t="s">
        <v>78</v>
      </c>
      <c r="W856" s="4" t="s">
        <v>78</v>
      </c>
      <c r="X856" s="4">
        <v>36</v>
      </c>
      <c r="Y856" s="4">
        <v>1</v>
      </c>
      <c r="Z856" s="4">
        <v>5</v>
      </c>
      <c r="AA856" s="4">
        <v>870</v>
      </c>
    </row>
    <row r="857" spans="1:27" x14ac:dyDescent="0.2">
      <c r="A857" s="4">
        <v>847</v>
      </c>
      <c r="B857" s="4" t="s">
        <v>3356</v>
      </c>
      <c r="C857" s="4">
        <v>0</v>
      </c>
      <c r="D857" s="4" t="s">
        <v>4242</v>
      </c>
      <c r="E857" s="4" t="s">
        <v>2394</v>
      </c>
      <c r="F857" s="4" t="s">
        <v>32</v>
      </c>
      <c r="G857" s="4" t="s">
        <v>33</v>
      </c>
      <c r="H857" s="4">
        <v>1</v>
      </c>
      <c r="I857" s="4" t="s">
        <v>34</v>
      </c>
      <c r="J857" s="4" t="s">
        <v>35</v>
      </c>
      <c r="K857" s="4" t="s">
        <v>2395</v>
      </c>
      <c r="L857" s="4" t="s">
        <v>4670</v>
      </c>
      <c r="M857" s="4" t="s">
        <v>967</v>
      </c>
      <c r="N857" s="4" t="s">
        <v>2280</v>
      </c>
      <c r="O857" s="4" t="s">
        <v>2280</v>
      </c>
      <c r="P857" s="4" t="s">
        <v>4814</v>
      </c>
      <c r="Q857" s="4" t="s">
        <v>2282</v>
      </c>
      <c r="R857" s="4" t="s">
        <v>2272</v>
      </c>
      <c r="S857" s="4" t="s">
        <v>2363</v>
      </c>
      <c r="T857" s="4">
        <v>1</v>
      </c>
      <c r="U857" s="4" t="s">
        <v>41</v>
      </c>
      <c r="V857" s="4" t="s">
        <v>78</v>
      </c>
      <c r="W857" s="4" t="s">
        <v>78</v>
      </c>
      <c r="X857" s="4">
        <v>119</v>
      </c>
      <c r="Y857" s="4">
        <v>1</v>
      </c>
      <c r="Z857" s="4">
        <v>5</v>
      </c>
      <c r="AA857" s="4">
        <v>847</v>
      </c>
    </row>
    <row r="858" spans="1:27" x14ac:dyDescent="0.2">
      <c r="A858" s="4">
        <v>96</v>
      </c>
      <c r="B858" s="4" t="s">
        <v>2605</v>
      </c>
      <c r="C858" s="4">
        <v>0</v>
      </c>
      <c r="D858" s="4" t="s">
        <v>4243</v>
      </c>
      <c r="E858" s="4" t="s">
        <v>365</v>
      </c>
      <c r="F858" s="4" t="s">
        <v>32</v>
      </c>
      <c r="G858" s="4" t="s">
        <v>33</v>
      </c>
      <c r="H858" s="4">
        <v>1</v>
      </c>
      <c r="I858" s="4" t="s">
        <v>34</v>
      </c>
      <c r="J858" s="4" t="s">
        <v>366</v>
      </c>
      <c r="K858" s="4" t="s">
        <v>367</v>
      </c>
      <c r="L858" s="4" t="s">
        <v>4737</v>
      </c>
      <c r="M858" s="4" t="s">
        <v>236</v>
      </c>
      <c r="N858" s="4" t="s">
        <v>368</v>
      </c>
      <c r="O858" s="4" t="s">
        <v>369</v>
      </c>
      <c r="P858" s="4" t="s">
        <v>4870</v>
      </c>
      <c r="Q858" s="4" t="s">
        <v>339</v>
      </c>
      <c r="R858" s="4" t="s">
        <v>240</v>
      </c>
      <c r="S858" s="4" t="s">
        <v>367</v>
      </c>
      <c r="T858" s="4">
        <v>2</v>
      </c>
      <c r="U858" s="4" t="s">
        <v>77</v>
      </c>
      <c r="V858" s="4" t="s">
        <v>78</v>
      </c>
      <c r="W858" s="4" t="s">
        <v>78</v>
      </c>
      <c r="X858" s="4">
        <v>49</v>
      </c>
      <c r="Y858" s="4">
        <v>3</v>
      </c>
      <c r="Z858" s="4">
        <v>5</v>
      </c>
      <c r="AA858" s="4">
        <v>96</v>
      </c>
    </row>
    <row r="859" spans="1:27" x14ac:dyDescent="0.2">
      <c r="A859" s="4">
        <v>598</v>
      </c>
      <c r="B859" s="4" t="s">
        <v>3107</v>
      </c>
      <c r="C859" s="4">
        <v>0</v>
      </c>
      <c r="D859" s="4" t="s">
        <v>4244</v>
      </c>
      <c r="E859" s="4" t="s">
        <v>1755</v>
      </c>
      <c r="F859" s="4" t="s">
        <v>32</v>
      </c>
      <c r="G859" s="4" t="s">
        <v>33</v>
      </c>
      <c r="H859" s="4">
        <v>1</v>
      </c>
      <c r="I859" s="4" t="s">
        <v>34</v>
      </c>
      <c r="J859" s="4" t="s">
        <v>35</v>
      </c>
      <c r="K859" s="4" t="s">
        <v>1659</v>
      </c>
      <c r="L859" s="4" t="s">
        <v>4608</v>
      </c>
      <c r="M859" s="4" t="s">
        <v>1490</v>
      </c>
      <c r="N859" s="4" t="s">
        <v>1490</v>
      </c>
      <c r="O859" s="4" t="s">
        <v>1660</v>
      </c>
      <c r="P859" s="4" t="s">
        <v>4873</v>
      </c>
      <c r="Q859" s="4" t="s">
        <v>1578</v>
      </c>
      <c r="R859" s="4" t="s">
        <v>1494</v>
      </c>
      <c r="S859" s="4" t="s">
        <v>1544</v>
      </c>
      <c r="T859" s="4">
        <v>2</v>
      </c>
      <c r="U859" s="4" t="s">
        <v>77</v>
      </c>
      <c r="V859" s="4" t="s">
        <v>78</v>
      </c>
      <c r="W859" s="4" t="s">
        <v>78</v>
      </c>
      <c r="X859" s="4">
        <v>77</v>
      </c>
      <c r="Y859" s="4">
        <v>0</v>
      </c>
      <c r="Z859" s="4">
        <v>5</v>
      </c>
      <c r="AA859" s="4">
        <v>598</v>
      </c>
    </row>
    <row r="860" spans="1:27" x14ac:dyDescent="0.2">
      <c r="A860" s="4">
        <v>19</v>
      </c>
      <c r="B860" s="4" t="s">
        <v>2528</v>
      </c>
      <c r="C860" s="4">
        <v>0</v>
      </c>
      <c r="D860" s="4" t="s">
        <v>4245</v>
      </c>
      <c r="E860" s="4" t="s">
        <v>98</v>
      </c>
      <c r="F860" s="4" t="s">
        <v>32</v>
      </c>
      <c r="G860" s="4" t="s">
        <v>33</v>
      </c>
      <c r="H860" s="4">
        <v>1</v>
      </c>
      <c r="I860" s="4" t="s">
        <v>34</v>
      </c>
      <c r="J860" s="4" t="s">
        <v>35</v>
      </c>
      <c r="K860" s="4" t="s">
        <v>98</v>
      </c>
      <c r="L860" s="4" t="s">
        <v>4738</v>
      </c>
      <c r="M860" s="4" t="s">
        <v>37</v>
      </c>
      <c r="N860" s="4" t="s">
        <v>99</v>
      </c>
      <c r="O860" s="4" t="s">
        <v>100</v>
      </c>
      <c r="P860" s="4" t="s">
        <v>4889</v>
      </c>
      <c r="Q860" s="4" t="s">
        <v>101</v>
      </c>
      <c r="R860" s="4" t="s">
        <v>40</v>
      </c>
      <c r="S860" s="4" t="s">
        <v>98</v>
      </c>
      <c r="T860" s="4">
        <v>1</v>
      </c>
      <c r="U860" s="4" t="s">
        <v>41</v>
      </c>
      <c r="V860" s="4"/>
      <c r="W860" s="4"/>
      <c r="X860" s="4">
        <v>169</v>
      </c>
      <c r="Y860" s="4"/>
      <c r="Z860" s="4">
        <v>6</v>
      </c>
      <c r="AA860" s="4">
        <v>19</v>
      </c>
    </row>
    <row r="861" spans="1:27" x14ac:dyDescent="0.2">
      <c r="A861" s="4">
        <v>140</v>
      </c>
      <c r="B861" s="4" t="s">
        <v>2649</v>
      </c>
      <c r="C861" s="4">
        <v>0</v>
      </c>
      <c r="D861" s="4" t="s">
        <v>4246</v>
      </c>
      <c r="E861" s="4" t="s">
        <v>513</v>
      </c>
      <c r="F861" s="4" t="s">
        <v>32</v>
      </c>
      <c r="G861" s="4" t="s">
        <v>33</v>
      </c>
      <c r="H861" s="4">
        <v>1</v>
      </c>
      <c r="I861" s="4" t="s">
        <v>34</v>
      </c>
      <c r="J861" s="4" t="s">
        <v>35</v>
      </c>
      <c r="K861" s="4" t="s">
        <v>513</v>
      </c>
      <c r="L861" s="4" t="s">
        <v>4718</v>
      </c>
      <c r="M861" s="4" t="s">
        <v>375</v>
      </c>
      <c r="N861" s="4" t="s">
        <v>376</v>
      </c>
      <c r="O861" s="4" t="s">
        <v>508</v>
      </c>
      <c r="P861" s="4" t="s">
        <v>4859</v>
      </c>
      <c r="Q861" s="4" t="s">
        <v>378</v>
      </c>
      <c r="R861" s="4" t="s">
        <v>379</v>
      </c>
      <c r="S861" s="4" t="s">
        <v>513</v>
      </c>
      <c r="T861" s="4">
        <v>2</v>
      </c>
      <c r="U861" s="4" t="s">
        <v>77</v>
      </c>
      <c r="V861" s="4" t="s">
        <v>78</v>
      </c>
      <c r="W861" s="4" t="s">
        <v>78</v>
      </c>
      <c r="X861" s="4">
        <v>54</v>
      </c>
      <c r="Y861" s="4">
        <v>0</v>
      </c>
      <c r="Z861" s="4">
        <v>5</v>
      </c>
      <c r="AA861" s="4">
        <v>140</v>
      </c>
    </row>
    <row r="862" spans="1:27" x14ac:dyDescent="0.2">
      <c r="A862" s="4">
        <v>489</v>
      </c>
      <c r="B862" s="4" t="s">
        <v>2998</v>
      </c>
      <c r="C862" s="4">
        <v>0</v>
      </c>
      <c r="D862" s="4" t="s">
        <v>4247</v>
      </c>
      <c r="E862" s="4" t="s">
        <v>1480</v>
      </c>
      <c r="F862" s="4" t="s">
        <v>32</v>
      </c>
      <c r="G862" s="4" t="s">
        <v>33</v>
      </c>
      <c r="H862" s="4">
        <v>1</v>
      </c>
      <c r="I862" s="4" t="s">
        <v>34</v>
      </c>
      <c r="J862" s="4" t="s">
        <v>35</v>
      </c>
      <c r="K862" s="4" t="s">
        <v>1481</v>
      </c>
      <c r="L862" s="4" t="s">
        <v>4667</v>
      </c>
      <c r="M862" s="4" t="s">
        <v>1105</v>
      </c>
      <c r="N862" s="4" t="s">
        <v>1196</v>
      </c>
      <c r="O862" s="4" t="s">
        <v>1414</v>
      </c>
      <c r="P862" s="4" t="s">
        <v>4804</v>
      </c>
      <c r="Q862" s="4" t="s">
        <v>1198</v>
      </c>
      <c r="R862" s="4" t="s">
        <v>1109</v>
      </c>
      <c r="S862" s="4" t="s">
        <v>1482</v>
      </c>
      <c r="T862" s="4">
        <v>1</v>
      </c>
      <c r="U862" s="4" t="s">
        <v>41</v>
      </c>
      <c r="V862" s="4" t="s">
        <v>78</v>
      </c>
      <c r="W862" s="4" t="s">
        <v>78</v>
      </c>
      <c r="X862" s="4">
        <v>381</v>
      </c>
      <c r="Y862" s="4">
        <v>2</v>
      </c>
      <c r="Z862" s="4">
        <v>14</v>
      </c>
      <c r="AA862" s="4">
        <v>489</v>
      </c>
    </row>
    <row r="863" spans="1:27" x14ac:dyDescent="0.2">
      <c r="A863" s="4">
        <v>97</v>
      </c>
      <c r="B863" s="4" t="s">
        <v>2606</v>
      </c>
      <c r="C863" s="4">
        <v>0</v>
      </c>
      <c r="D863" s="4" t="s">
        <v>4248</v>
      </c>
      <c r="E863" s="4" t="s">
        <v>370</v>
      </c>
      <c r="F863" s="4" t="s">
        <v>32</v>
      </c>
      <c r="G863" s="4" t="s">
        <v>33</v>
      </c>
      <c r="H863" s="4">
        <v>1</v>
      </c>
      <c r="I863" s="4" t="s">
        <v>34</v>
      </c>
      <c r="J863" s="4" t="s">
        <v>35</v>
      </c>
      <c r="K863" s="4" t="s">
        <v>371</v>
      </c>
      <c r="L863" s="4" t="s">
        <v>4600</v>
      </c>
      <c r="M863" s="4" t="s">
        <v>236</v>
      </c>
      <c r="N863" s="4" t="s">
        <v>260</v>
      </c>
      <c r="O863" s="4" t="s">
        <v>328</v>
      </c>
      <c r="P863" s="4" t="s">
        <v>4904</v>
      </c>
      <c r="Q863" s="4" t="s">
        <v>329</v>
      </c>
      <c r="R863" s="4" t="s">
        <v>240</v>
      </c>
      <c r="S863" s="4" t="s">
        <v>372</v>
      </c>
      <c r="T863" s="4">
        <v>1</v>
      </c>
      <c r="U863" s="4" t="s">
        <v>41</v>
      </c>
      <c r="V863" s="4" t="s">
        <v>78</v>
      </c>
      <c r="W863" s="4" t="s">
        <v>78</v>
      </c>
      <c r="X863" s="4">
        <v>105</v>
      </c>
      <c r="Y863" s="4">
        <v>1</v>
      </c>
      <c r="Z863" s="4">
        <v>5</v>
      </c>
      <c r="AA863" s="4">
        <v>97</v>
      </c>
    </row>
    <row r="864" spans="1:27" x14ac:dyDescent="0.2">
      <c r="A864" s="4">
        <v>599</v>
      </c>
      <c r="B864" s="4" t="s">
        <v>3108</v>
      </c>
      <c r="C864" s="4">
        <v>0</v>
      </c>
      <c r="D864" s="4" t="s">
        <v>4249</v>
      </c>
      <c r="E864" s="4" t="s">
        <v>1756</v>
      </c>
      <c r="F864" s="4" t="s">
        <v>32</v>
      </c>
      <c r="G864" s="4" t="s">
        <v>33</v>
      </c>
      <c r="H864" s="4">
        <v>1</v>
      </c>
      <c r="I864" s="4" t="s">
        <v>34</v>
      </c>
      <c r="J864" s="4" t="s">
        <v>35</v>
      </c>
      <c r="K864" s="4" t="s">
        <v>1757</v>
      </c>
      <c r="L864" s="4" t="s">
        <v>4688</v>
      </c>
      <c r="M864" s="4" t="s">
        <v>1490</v>
      </c>
      <c r="N864" s="4" t="s">
        <v>1512</v>
      </c>
      <c r="O864" s="4" t="s">
        <v>1573</v>
      </c>
      <c r="P864" s="4" t="s">
        <v>4785</v>
      </c>
      <c r="Q864" s="4" t="s">
        <v>1514</v>
      </c>
      <c r="R864" s="4" t="s">
        <v>1494</v>
      </c>
      <c r="S864" s="4" t="s">
        <v>1758</v>
      </c>
      <c r="T864" s="4">
        <v>2</v>
      </c>
      <c r="U864" s="4" t="s">
        <v>77</v>
      </c>
      <c r="V864" s="4" t="s">
        <v>78</v>
      </c>
      <c r="W864" s="4" t="s">
        <v>78</v>
      </c>
      <c r="X864" s="4">
        <v>58</v>
      </c>
      <c r="Y864" s="4">
        <v>0</v>
      </c>
      <c r="Z864" s="4">
        <v>5</v>
      </c>
      <c r="AA864" s="4">
        <v>599</v>
      </c>
    </row>
    <row r="865" spans="1:27" x14ac:dyDescent="0.2">
      <c r="A865" s="4">
        <v>600</v>
      </c>
      <c r="B865" s="4" t="s">
        <v>3109</v>
      </c>
      <c r="C865" s="4">
        <v>0</v>
      </c>
      <c r="D865" s="4" t="s">
        <v>4250</v>
      </c>
      <c r="E865" s="4" t="s">
        <v>1759</v>
      </c>
      <c r="F865" s="4" t="s">
        <v>32</v>
      </c>
      <c r="G865" s="4" t="s">
        <v>33</v>
      </c>
      <c r="H865" s="4">
        <v>1</v>
      </c>
      <c r="I865" s="4" t="s">
        <v>34</v>
      </c>
      <c r="J865" s="4" t="s">
        <v>35</v>
      </c>
      <c r="K865" s="4" t="s">
        <v>1760</v>
      </c>
      <c r="L865" s="4" t="s">
        <v>4593</v>
      </c>
      <c r="M865" s="4" t="s">
        <v>1490</v>
      </c>
      <c r="N865" s="4" t="s">
        <v>1512</v>
      </c>
      <c r="O865" s="4" t="s">
        <v>1542</v>
      </c>
      <c r="P865" s="4" t="s">
        <v>4785</v>
      </c>
      <c r="Q865" s="4" t="s">
        <v>1514</v>
      </c>
      <c r="R865" s="4" t="s">
        <v>1494</v>
      </c>
      <c r="S865" s="4" t="s">
        <v>1760</v>
      </c>
      <c r="T865" s="4">
        <v>2</v>
      </c>
      <c r="U865" s="4" t="s">
        <v>77</v>
      </c>
      <c r="V865" s="4" t="s">
        <v>78</v>
      </c>
      <c r="W865" s="4" t="s">
        <v>78</v>
      </c>
      <c r="X865" s="4">
        <v>160</v>
      </c>
      <c r="Y865" s="4">
        <v>1</v>
      </c>
      <c r="Z865" s="4">
        <v>5</v>
      </c>
      <c r="AA865" s="4">
        <v>600</v>
      </c>
    </row>
    <row r="866" spans="1:27" x14ac:dyDescent="0.2">
      <c r="A866" s="4">
        <v>177</v>
      </c>
      <c r="B866" s="4" t="s">
        <v>2686</v>
      </c>
      <c r="C866" s="4">
        <v>0</v>
      </c>
      <c r="D866" s="4" t="s">
        <v>4251</v>
      </c>
      <c r="E866" s="4" t="s">
        <v>615</v>
      </c>
      <c r="F866" s="4" t="s">
        <v>32</v>
      </c>
      <c r="G866" s="4" t="s">
        <v>33</v>
      </c>
      <c r="H866" s="4">
        <v>2</v>
      </c>
      <c r="I866" s="4" t="s">
        <v>47</v>
      </c>
      <c r="J866" s="4" t="s">
        <v>48</v>
      </c>
      <c r="K866" s="4" t="s">
        <v>616</v>
      </c>
      <c r="L866" s="4" t="s">
        <v>4578</v>
      </c>
      <c r="M866" s="4" t="s">
        <v>581</v>
      </c>
      <c r="N866" s="4" t="s">
        <v>581</v>
      </c>
      <c r="O866" s="4" t="s">
        <v>603</v>
      </c>
      <c r="P866" s="4" t="s">
        <v>4741</v>
      </c>
      <c r="Q866" s="4" t="s">
        <v>602</v>
      </c>
      <c r="R866" s="4" t="s">
        <v>583</v>
      </c>
      <c r="S866" s="4" t="s">
        <v>617</v>
      </c>
      <c r="T866" s="4">
        <v>1</v>
      </c>
      <c r="U866" s="4" t="s">
        <v>41</v>
      </c>
      <c r="V866" s="4" t="s">
        <v>78</v>
      </c>
      <c r="W866" s="4" t="s">
        <v>78</v>
      </c>
      <c r="X866" s="4">
        <v>304</v>
      </c>
      <c r="Y866" s="4">
        <v>2</v>
      </c>
      <c r="Z866" s="4">
        <v>10</v>
      </c>
      <c r="AA866" s="4">
        <v>177</v>
      </c>
    </row>
    <row r="867" spans="1:27" x14ac:dyDescent="0.2">
      <c r="A867" s="4">
        <v>601</v>
      </c>
      <c r="B867" s="4" t="s">
        <v>3110</v>
      </c>
      <c r="C867" s="4">
        <v>0</v>
      </c>
      <c r="D867" s="4" t="s">
        <v>4252</v>
      </c>
      <c r="E867" s="4" t="s">
        <v>1761</v>
      </c>
      <c r="F867" s="4" t="s">
        <v>32</v>
      </c>
      <c r="G867" s="4" t="s">
        <v>33</v>
      </c>
      <c r="H867" s="4">
        <v>1</v>
      </c>
      <c r="I867" s="4" t="s">
        <v>34</v>
      </c>
      <c r="J867" s="4" t="s">
        <v>35</v>
      </c>
      <c r="K867" s="4" t="s">
        <v>1761</v>
      </c>
      <c r="L867" s="4" t="s">
        <v>4593</v>
      </c>
      <c r="M867" s="4" t="s">
        <v>1490</v>
      </c>
      <c r="N867" s="4" t="s">
        <v>1512</v>
      </c>
      <c r="O867" s="4" t="s">
        <v>1542</v>
      </c>
      <c r="P867" s="4" t="s">
        <v>4785</v>
      </c>
      <c r="Q867" s="4" t="s">
        <v>1514</v>
      </c>
      <c r="R867" s="4" t="s">
        <v>1494</v>
      </c>
      <c r="S867" s="4" t="s">
        <v>1761</v>
      </c>
      <c r="T867" s="4">
        <v>2</v>
      </c>
      <c r="U867" s="4" t="s">
        <v>77</v>
      </c>
      <c r="V867" s="4" t="s">
        <v>78</v>
      </c>
      <c r="W867" s="4" t="s">
        <v>78</v>
      </c>
      <c r="X867" s="4">
        <v>76</v>
      </c>
      <c r="Y867" s="4">
        <v>0</v>
      </c>
      <c r="Z867" s="4">
        <v>5</v>
      </c>
      <c r="AA867" s="4">
        <v>601</v>
      </c>
    </row>
    <row r="868" spans="1:27" x14ac:dyDescent="0.2">
      <c r="A868" s="4">
        <v>222</v>
      </c>
      <c r="B868" s="4" t="s">
        <v>2731</v>
      </c>
      <c r="C868" s="4">
        <v>0</v>
      </c>
      <c r="D868" s="4" t="s">
        <v>4253</v>
      </c>
      <c r="E868" s="4" t="s">
        <v>751</v>
      </c>
      <c r="F868" s="4" t="s">
        <v>32</v>
      </c>
      <c r="G868" s="4" t="s">
        <v>33</v>
      </c>
      <c r="H868" s="4">
        <v>1</v>
      </c>
      <c r="I868" s="4" t="s">
        <v>34</v>
      </c>
      <c r="J868" s="4" t="s">
        <v>35</v>
      </c>
      <c r="K868" s="4" t="s">
        <v>752</v>
      </c>
      <c r="L868" s="4" t="s">
        <v>4739</v>
      </c>
      <c r="M868" s="4" t="s">
        <v>623</v>
      </c>
      <c r="N868" s="4" t="s">
        <v>623</v>
      </c>
      <c r="O868" s="4" t="s">
        <v>753</v>
      </c>
      <c r="P868" s="4" t="s">
        <v>4786</v>
      </c>
      <c r="Q868" s="4" t="s">
        <v>624</v>
      </c>
      <c r="R868" s="4" t="s">
        <v>625</v>
      </c>
      <c r="S868" s="4" t="s">
        <v>754</v>
      </c>
      <c r="T868" s="4">
        <v>1</v>
      </c>
      <c r="U868" s="4" t="s">
        <v>41</v>
      </c>
      <c r="V868" s="4" t="s">
        <v>78</v>
      </c>
      <c r="W868" s="4" t="s">
        <v>78</v>
      </c>
      <c r="X868" s="4">
        <v>148</v>
      </c>
      <c r="Y868" s="4">
        <v>2</v>
      </c>
      <c r="Z868" s="4">
        <v>5</v>
      </c>
      <c r="AA868" s="4">
        <v>222</v>
      </c>
    </row>
    <row r="869" spans="1:27" x14ac:dyDescent="0.2">
      <c r="A869" s="4">
        <v>259</v>
      </c>
      <c r="B869" s="4" t="s">
        <v>2768</v>
      </c>
      <c r="C869" s="4">
        <v>0</v>
      </c>
      <c r="D869" s="4" t="s">
        <v>4254</v>
      </c>
      <c r="E869" s="4" t="s">
        <v>861</v>
      </c>
      <c r="F869" s="4" t="s">
        <v>32</v>
      </c>
      <c r="G869" s="4" t="s">
        <v>33</v>
      </c>
      <c r="H869" s="4">
        <v>1</v>
      </c>
      <c r="I869" s="4" t="s">
        <v>34</v>
      </c>
      <c r="J869" s="4" t="s">
        <v>35</v>
      </c>
      <c r="K869" s="4" t="s">
        <v>862</v>
      </c>
      <c r="L869" s="4" t="s">
        <v>4740</v>
      </c>
      <c r="M869" s="4" t="s">
        <v>844</v>
      </c>
      <c r="N869" s="4" t="s">
        <v>853</v>
      </c>
      <c r="O869" s="4" t="s">
        <v>863</v>
      </c>
      <c r="P869" s="4" t="s">
        <v>4894</v>
      </c>
      <c r="Q869" s="4" t="s">
        <v>855</v>
      </c>
      <c r="R869" s="4" t="s">
        <v>847</v>
      </c>
      <c r="S869" s="4" t="s">
        <v>863</v>
      </c>
      <c r="T869" s="4">
        <v>1</v>
      </c>
      <c r="U869" s="4" t="s">
        <v>41</v>
      </c>
      <c r="V869" s="4" t="s">
        <v>78</v>
      </c>
      <c r="W869" s="4" t="s">
        <v>78</v>
      </c>
      <c r="X869" s="4">
        <v>39</v>
      </c>
      <c r="Y869" s="4">
        <v>3</v>
      </c>
      <c r="Z869" s="4">
        <v>4</v>
      </c>
      <c r="AA869" s="4">
        <v>259</v>
      </c>
    </row>
    <row r="870" spans="1:27" x14ac:dyDescent="0.2">
      <c r="A870" s="4">
        <v>178</v>
      </c>
      <c r="B870" s="4" t="s">
        <v>2687</v>
      </c>
      <c r="C870" s="4">
        <v>0</v>
      </c>
      <c r="D870" s="4" t="s">
        <v>4255</v>
      </c>
      <c r="E870" s="4" t="s">
        <v>618</v>
      </c>
      <c r="F870" s="4" t="s">
        <v>32</v>
      </c>
      <c r="G870" s="4" t="s">
        <v>33</v>
      </c>
      <c r="H870" s="4">
        <v>1</v>
      </c>
      <c r="I870" s="4" t="s">
        <v>34</v>
      </c>
      <c r="J870" s="4" t="s">
        <v>35</v>
      </c>
      <c r="K870" s="4" t="s">
        <v>619</v>
      </c>
      <c r="L870" s="4" t="s">
        <v>4741</v>
      </c>
      <c r="M870" s="4" t="s">
        <v>581</v>
      </c>
      <c r="N870" s="4" t="s">
        <v>581</v>
      </c>
      <c r="O870" s="4" t="s">
        <v>620</v>
      </c>
      <c r="P870" s="4" t="s">
        <v>4281</v>
      </c>
      <c r="Q870" s="4" t="s">
        <v>583</v>
      </c>
      <c r="R870" s="4" t="s">
        <v>583</v>
      </c>
      <c r="S870" s="4" t="s">
        <v>620</v>
      </c>
      <c r="T870" s="4">
        <v>1</v>
      </c>
      <c r="U870" s="4" t="s">
        <v>41</v>
      </c>
      <c r="V870" s="4" t="s">
        <v>78</v>
      </c>
      <c r="W870" s="4" t="s">
        <v>78</v>
      </c>
      <c r="X870" s="4">
        <v>280</v>
      </c>
      <c r="Y870" s="4">
        <v>10</v>
      </c>
      <c r="Z870" s="4">
        <v>8</v>
      </c>
      <c r="AA870" s="4">
        <v>178</v>
      </c>
    </row>
    <row r="871" spans="1:27" x14ac:dyDescent="0.2">
      <c r="A871" s="4">
        <v>602</v>
      </c>
      <c r="B871" s="4" t="s">
        <v>3111</v>
      </c>
      <c r="C871" s="4">
        <v>0</v>
      </c>
      <c r="D871" s="4" t="s">
        <v>4256</v>
      </c>
      <c r="E871" s="4" t="s">
        <v>1762</v>
      </c>
      <c r="F871" s="4" t="s">
        <v>32</v>
      </c>
      <c r="G871" s="4" t="s">
        <v>33</v>
      </c>
      <c r="H871" s="4">
        <v>1</v>
      </c>
      <c r="I871" s="4" t="s">
        <v>34</v>
      </c>
      <c r="J871" s="4" t="s">
        <v>35</v>
      </c>
      <c r="K871" s="4" t="s">
        <v>1763</v>
      </c>
      <c r="L871" s="4" t="s">
        <v>4733</v>
      </c>
      <c r="M871" s="4" t="s">
        <v>1490</v>
      </c>
      <c r="N871" s="4" t="s">
        <v>1491</v>
      </c>
      <c r="O871" s="4" t="s">
        <v>1738</v>
      </c>
      <c r="P871" s="4" t="s">
        <v>4794</v>
      </c>
      <c r="Q871" s="4" t="s">
        <v>1493</v>
      </c>
      <c r="R871" s="4" t="s">
        <v>1494</v>
      </c>
      <c r="S871" s="4" t="s">
        <v>1739</v>
      </c>
      <c r="T871" s="4">
        <v>1</v>
      </c>
      <c r="U871" s="4" t="s">
        <v>41</v>
      </c>
      <c r="V871" s="4" t="s">
        <v>78</v>
      </c>
      <c r="W871" s="4" t="s">
        <v>78</v>
      </c>
      <c r="X871" s="4">
        <v>280</v>
      </c>
      <c r="Y871" s="4">
        <v>1</v>
      </c>
      <c r="Z871" s="4">
        <v>11</v>
      </c>
      <c r="AA871" s="4">
        <v>602</v>
      </c>
    </row>
    <row r="872" spans="1:27" x14ac:dyDescent="0.2">
      <c r="A872" s="4">
        <v>490</v>
      </c>
      <c r="B872" s="4" t="s">
        <v>2999</v>
      </c>
      <c r="C872" s="4">
        <v>0</v>
      </c>
      <c r="D872" s="4" t="s">
        <v>4257</v>
      </c>
      <c r="E872" s="4" t="s">
        <v>1483</v>
      </c>
      <c r="F872" s="4" t="s">
        <v>32</v>
      </c>
      <c r="G872" s="4" t="s">
        <v>33</v>
      </c>
      <c r="H872" s="4">
        <v>1</v>
      </c>
      <c r="I872" s="4" t="s">
        <v>34</v>
      </c>
      <c r="J872" s="4" t="s">
        <v>35</v>
      </c>
      <c r="K872" s="4" t="s">
        <v>1484</v>
      </c>
      <c r="L872" s="4" t="s">
        <v>4538</v>
      </c>
      <c r="M872" s="4" t="s">
        <v>1105</v>
      </c>
      <c r="N872" s="4" t="s">
        <v>1120</v>
      </c>
      <c r="O872" s="4" t="s">
        <v>1142</v>
      </c>
      <c r="P872" s="4" t="s">
        <v>4805</v>
      </c>
      <c r="Q872" s="4" t="s">
        <v>1122</v>
      </c>
      <c r="R872" s="4" t="s">
        <v>1109</v>
      </c>
      <c r="S872" s="4" t="s">
        <v>1485</v>
      </c>
      <c r="T872" s="4">
        <v>1</v>
      </c>
      <c r="U872" s="4" t="s">
        <v>41</v>
      </c>
      <c r="V872" s="4" t="s">
        <v>78</v>
      </c>
      <c r="W872" s="4" t="s">
        <v>78</v>
      </c>
      <c r="X872" s="4">
        <v>68</v>
      </c>
      <c r="Y872" s="4">
        <v>1</v>
      </c>
      <c r="Z872" s="4">
        <v>4</v>
      </c>
      <c r="AA872" s="4">
        <v>490</v>
      </c>
    </row>
    <row r="873" spans="1:27" x14ac:dyDescent="0.2">
      <c r="A873" s="4">
        <v>603</v>
      </c>
      <c r="B873" s="4" t="s">
        <v>3112</v>
      </c>
      <c r="C873" s="4">
        <v>0</v>
      </c>
      <c r="D873" s="4" t="s">
        <v>4258</v>
      </c>
      <c r="E873" s="4" t="s">
        <v>1764</v>
      </c>
      <c r="F873" s="4" t="s">
        <v>32</v>
      </c>
      <c r="G873" s="4" t="s">
        <v>33</v>
      </c>
      <c r="H873" s="4">
        <v>1</v>
      </c>
      <c r="I873" s="4" t="s">
        <v>34</v>
      </c>
      <c r="J873" s="4" t="s">
        <v>35</v>
      </c>
      <c r="K873" s="4" t="s">
        <v>1765</v>
      </c>
      <c r="L873" s="4" t="s">
        <v>4495</v>
      </c>
      <c r="M873" s="4" t="s">
        <v>1490</v>
      </c>
      <c r="N873" s="4" t="s">
        <v>1490</v>
      </c>
      <c r="O873" s="4" t="s">
        <v>1577</v>
      </c>
      <c r="P873" s="4" t="s">
        <v>4873</v>
      </c>
      <c r="Q873" s="4" t="s">
        <v>1578</v>
      </c>
      <c r="R873" s="4" t="s">
        <v>1494</v>
      </c>
      <c r="S873" s="4" t="s">
        <v>1577</v>
      </c>
      <c r="T873" s="4">
        <v>1</v>
      </c>
      <c r="U873" s="4" t="s">
        <v>41</v>
      </c>
      <c r="V873" s="4" t="s">
        <v>78</v>
      </c>
      <c r="W873" s="4" t="s">
        <v>78</v>
      </c>
      <c r="X873" s="4">
        <v>72</v>
      </c>
      <c r="Y873" s="4">
        <v>0</v>
      </c>
      <c r="Z873" s="4">
        <v>3</v>
      </c>
      <c r="AA873" s="4">
        <v>603</v>
      </c>
    </row>
    <row r="874" spans="1:27" x14ac:dyDescent="0.2">
      <c r="A874" s="4">
        <v>604</v>
      </c>
      <c r="B874" s="4" t="s">
        <v>3113</v>
      </c>
      <c r="C874" s="4">
        <v>0</v>
      </c>
      <c r="D874" s="4" t="s">
        <v>4259</v>
      </c>
      <c r="E874" s="4" t="s">
        <v>1766</v>
      </c>
      <c r="F874" s="4" t="s">
        <v>32</v>
      </c>
      <c r="G874" s="4" t="s">
        <v>33</v>
      </c>
      <c r="H874" s="4">
        <v>1</v>
      </c>
      <c r="I874" s="4" t="s">
        <v>34</v>
      </c>
      <c r="J874" s="4" t="s">
        <v>35</v>
      </c>
      <c r="K874" s="4" t="s">
        <v>1559</v>
      </c>
      <c r="L874" s="4" t="s">
        <v>4495</v>
      </c>
      <c r="M874" s="4" t="s">
        <v>1490</v>
      </c>
      <c r="N874" s="4" t="s">
        <v>1490</v>
      </c>
      <c r="O874" s="4" t="s">
        <v>1577</v>
      </c>
      <c r="P874" s="4" t="s">
        <v>4873</v>
      </c>
      <c r="Q874" s="4" t="s">
        <v>1578</v>
      </c>
      <c r="R874" s="4" t="s">
        <v>1494</v>
      </c>
      <c r="S874" s="4" t="s">
        <v>1767</v>
      </c>
      <c r="T874" s="4">
        <v>2</v>
      </c>
      <c r="U874" s="4" t="s">
        <v>77</v>
      </c>
      <c r="V874" s="4" t="s">
        <v>78</v>
      </c>
      <c r="W874" s="4" t="s">
        <v>78</v>
      </c>
      <c r="X874" s="4">
        <v>55</v>
      </c>
      <c r="Y874" s="4">
        <v>0</v>
      </c>
      <c r="Z874" s="4">
        <v>4</v>
      </c>
      <c r="AA874" s="4">
        <v>604</v>
      </c>
    </row>
    <row r="875" spans="1:27" x14ac:dyDescent="0.2">
      <c r="A875" s="4">
        <v>540</v>
      </c>
      <c r="B875" s="4" t="s">
        <v>3049</v>
      </c>
      <c r="C875" s="4">
        <v>0</v>
      </c>
      <c r="D875" s="4" t="s">
        <v>4260</v>
      </c>
      <c r="E875" s="4" t="s">
        <v>1622</v>
      </c>
      <c r="F875" s="4" t="s">
        <v>32</v>
      </c>
      <c r="G875" s="4" t="s">
        <v>33</v>
      </c>
      <c r="H875" s="4">
        <v>1</v>
      </c>
      <c r="I875" s="4" t="s">
        <v>34</v>
      </c>
      <c r="J875" s="4" t="s">
        <v>35</v>
      </c>
      <c r="K875" s="4" t="s">
        <v>1623</v>
      </c>
      <c r="L875" s="4" t="s">
        <v>4702</v>
      </c>
      <c r="M875" s="4" t="s">
        <v>1490</v>
      </c>
      <c r="N875" s="4" t="s">
        <v>1545</v>
      </c>
      <c r="O875" s="4" t="s">
        <v>1595</v>
      </c>
      <c r="P875" s="4" t="s">
        <v>4902</v>
      </c>
      <c r="Q875" s="4" t="s">
        <v>1547</v>
      </c>
      <c r="R875" s="4" t="s">
        <v>1494</v>
      </c>
      <c r="S875" s="4" t="s">
        <v>1623</v>
      </c>
      <c r="T875" s="4">
        <v>2</v>
      </c>
      <c r="U875" s="4" t="s">
        <v>77</v>
      </c>
      <c r="V875" s="4" t="s">
        <v>78</v>
      </c>
      <c r="W875" s="4" t="s">
        <v>78</v>
      </c>
      <c r="X875" s="4">
        <v>42</v>
      </c>
      <c r="Y875" s="4">
        <v>1</v>
      </c>
      <c r="Z875" s="4">
        <v>5</v>
      </c>
      <c r="AA875" s="4">
        <v>540</v>
      </c>
    </row>
    <row r="876" spans="1:27" x14ac:dyDescent="0.2">
      <c r="A876" s="4">
        <v>605</v>
      </c>
      <c r="B876" s="4" t="s">
        <v>3114</v>
      </c>
      <c r="C876" s="4">
        <v>0</v>
      </c>
      <c r="D876" s="4" t="s">
        <v>4261</v>
      </c>
      <c r="E876" s="4" t="s">
        <v>1768</v>
      </c>
      <c r="F876" s="4" t="s">
        <v>32</v>
      </c>
      <c r="G876" s="4" t="s">
        <v>33</v>
      </c>
      <c r="H876" s="4">
        <v>1</v>
      </c>
      <c r="I876" s="4" t="s">
        <v>34</v>
      </c>
      <c r="J876" s="4" t="s">
        <v>35</v>
      </c>
      <c r="K876" s="4" t="s">
        <v>1519</v>
      </c>
      <c r="L876" s="4" t="s">
        <v>4593</v>
      </c>
      <c r="M876" s="4" t="s">
        <v>1490</v>
      </c>
      <c r="N876" s="4" t="s">
        <v>1512</v>
      </c>
      <c r="O876" s="4" t="s">
        <v>1542</v>
      </c>
      <c r="P876" s="4" t="s">
        <v>4785</v>
      </c>
      <c r="Q876" s="4" t="s">
        <v>1514</v>
      </c>
      <c r="R876" s="4" t="s">
        <v>1494</v>
      </c>
      <c r="S876" s="4" t="s">
        <v>1544</v>
      </c>
      <c r="T876" s="4">
        <v>2</v>
      </c>
      <c r="U876" s="4" t="s">
        <v>77</v>
      </c>
      <c r="V876" s="4" t="s">
        <v>78</v>
      </c>
      <c r="W876" s="4" t="s">
        <v>78</v>
      </c>
      <c r="X876" s="4">
        <v>44</v>
      </c>
      <c r="Y876" s="4">
        <v>2</v>
      </c>
      <c r="Z876" s="4">
        <v>2</v>
      </c>
      <c r="AA876" s="4">
        <v>605</v>
      </c>
    </row>
    <row r="877" spans="1:27" x14ac:dyDescent="0.2">
      <c r="A877" s="4">
        <v>491</v>
      </c>
      <c r="B877" s="4" t="s">
        <v>3000</v>
      </c>
      <c r="C877" s="4">
        <v>0</v>
      </c>
      <c r="D877" s="4" t="s">
        <v>4262</v>
      </c>
      <c r="E877" s="4" t="s">
        <v>1486</v>
      </c>
      <c r="F877" s="4" t="s">
        <v>32</v>
      </c>
      <c r="G877" s="4" t="s">
        <v>33</v>
      </c>
      <c r="H877" s="4">
        <v>1</v>
      </c>
      <c r="I877" s="4" t="s">
        <v>34</v>
      </c>
      <c r="J877" s="4" t="s">
        <v>35</v>
      </c>
      <c r="K877" s="4" t="s">
        <v>1487</v>
      </c>
      <c r="L877" s="4" t="s">
        <v>4667</v>
      </c>
      <c r="M877" s="4" t="s">
        <v>1105</v>
      </c>
      <c r="N877" s="4" t="s">
        <v>1196</v>
      </c>
      <c r="O877" s="4" t="s">
        <v>1414</v>
      </c>
      <c r="P877" s="4" t="s">
        <v>4804</v>
      </c>
      <c r="Q877" s="4" t="s">
        <v>1198</v>
      </c>
      <c r="R877" s="4" t="s">
        <v>1109</v>
      </c>
      <c r="S877" s="4" t="s">
        <v>1487</v>
      </c>
      <c r="T877" s="4">
        <v>1</v>
      </c>
      <c r="U877" s="4" t="s">
        <v>41</v>
      </c>
      <c r="V877" s="4" t="s">
        <v>78</v>
      </c>
      <c r="W877" s="4" t="s">
        <v>78</v>
      </c>
      <c r="X877" s="4">
        <v>50</v>
      </c>
      <c r="Y877" s="4">
        <v>0</v>
      </c>
      <c r="Z877" s="4">
        <v>3</v>
      </c>
      <c r="AA877" s="4">
        <v>491</v>
      </c>
    </row>
    <row r="878" spans="1:27" x14ac:dyDescent="0.2">
      <c r="A878" s="4">
        <v>606</v>
      </c>
      <c r="B878" s="4" t="s">
        <v>3115</v>
      </c>
      <c r="C878" s="4">
        <v>0</v>
      </c>
      <c r="D878" s="4" t="s">
        <v>4263</v>
      </c>
      <c r="E878" s="4" t="s">
        <v>1769</v>
      </c>
      <c r="F878" s="4" t="s">
        <v>32</v>
      </c>
      <c r="G878" s="4" t="s">
        <v>33</v>
      </c>
      <c r="H878" s="4">
        <v>2</v>
      </c>
      <c r="I878" s="4" t="s">
        <v>47</v>
      </c>
      <c r="J878" s="4" t="s">
        <v>48</v>
      </c>
      <c r="K878" s="4" t="s">
        <v>1770</v>
      </c>
      <c r="L878" s="4" t="s">
        <v>4495</v>
      </c>
      <c r="M878" s="4" t="s">
        <v>1490</v>
      </c>
      <c r="N878" s="4" t="s">
        <v>1490</v>
      </c>
      <c r="O878" s="4" t="s">
        <v>1577</v>
      </c>
      <c r="P878" s="4" t="s">
        <v>4873</v>
      </c>
      <c r="Q878" s="4" t="s">
        <v>1578</v>
      </c>
      <c r="R878" s="4" t="s">
        <v>1494</v>
      </c>
      <c r="S878" s="4" t="s">
        <v>1577</v>
      </c>
      <c r="T878" s="4">
        <v>1</v>
      </c>
      <c r="U878" s="4" t="s">
        <v>41</v>
      </c>
      <c r="V878" s="4" t="s">
        <v>78</v>
      </c>
      <c r="W878" s="4" t="s">
        <v>78</v>
      </c>
      <c r="X878" s="4">
        <v>16</v>
      </c>
      <c r="Y878" s="4">
        <v>0</v>
      </c>
      <c r="Z878" s="4">
        <v>1</v>
      </c>
      <c r="AA878" s="4">
        <v>606</v>
      </c>
    </row>
    <row r="879" spans="1:27" x14ac:dyDescent="0.2">
      <c r="A879" s="4">
        <v>50</v>
      </c>
      <c r="B879" s="4" t="s">
        <v>2559</v>
      </c>
      <c r="C879" s="4">
        <v>0</v>
      </c>
      <c r="D879" s="4" t="s">
        <v>4264</v>
      </c>
      <c r="E879" s="4" t="s">
        <v>206</v>
      </c>
      <c r="F879" s="4" t="s">
        <v>32</v>
      </c>
      <c r="G879" s="4" t="s">
        <v>33</v>
      </c>
      <c r="H879" s="4">
        <v>1</v>
      </c>
      <c r="I879" s="4" t="s">
        <v>34</v>
      </c>
      <c r="J879" s="4" t="s">
        <v>35</v>
      </c>
      <c r="K879" s="4" t="s">
        <v>207</v>
      </c>
      <c r="L879" s="4" t="s">
        <v>4661</v>
      </c>
      <c r="M879" s="4" t="s">
        <v>109</v>
      </c>
      <c r="N879" s="4" t="s">
        <v>194</v>
      </c>
      <c r="O879" s="4" t="s">
        <v>194</v>
      </c>
      <c r="P879" s="4" t="s">
        <v>195</v>
      </c>
      <c r="Q879" s="4" t="s">
        <v>196</v>
      </c>
      <c r="R879" s="4" t="s">
        <v>113</v>
      </c>
      <c r="S879" s="4" t="s">
        <v>208</v>
      </c>
      <c r="T879" s="4">
        <v>2</v>
      </c>
      <c r="U879" s="4" t="s">
        <v>77</v>
      </c>
      <c r="V879" s="4" t="s">
        <v>78</v>
      </c>
      <c r="W879" s="4" t="s">
        <v>78</v>
      </c>
      <c r="X879" s="4">
        <v>15</v>
      </c>
      <c r="Y879" s="4">
        <v>0</v>
      </c>
      <c r="Z879" s="4">
        <v>3</v>
      </c>
      <c r="AA879" s="4">
        <v>50</v>
      </c>
    </row>
    <row r="880" spans="1:27" x14ac:dyDescent="0.2">
      <c r="A880" s="4">
        <v>51</v>
      </c>
      <c r="B880" s="4" t="s">
        <v>2560</v>
      </c>
      <c r="C880" s="4">
        <v>0</v>
      </c>
      <c r="D880" s="4" t="s">
        <v>4265</v>
      </c>
      <c r="E880" s="4" t="s">
        <v>209</v>
      </c>
      <c r="F880" s="4" t="s">
        <v>32</v>
      </c>
      <c r="G880" s="4" t="s">
        <v>33</v>
      </c>
      <c r="H880" s="4">
        <v>1</v>
      </c>
      <c r="I880" s="4" t="s">
        <v>34</v>
      </c>
      <c r="J880" s="4" t="s">
        <v>35</v>
      </c>
      <c r="K880" s="4" t="s">
        <v>210</v>
      </c>
      <c r="L880" s="4" t="s">
        <v>4661</v>
      </c>
      <c r="M880" s="4" t="s">
        <v>109</v>
      </c>
      <c r="N880" s="4" t="s">
        <v>194</v>
      </c>
      <c r="O880" s="4" t="s">
        <v>194</v>
      </c>
      <c r="P880" s="4" t="s">
        <v>195</v>
      </c>
      <c r="Q880" s="4" t="s">
        <v>196</v>
      </c>
      <c r="R880" s="4" t="s">
        <v>113</v>
      </c>
      <c r="S880" s="4" t="s">
        <v>210</v>
      </c>
      <c r="T880" s="4">
        <v>2</v>
      </c>
      <c r="U880" s="4" t="s">
        <v>77</v>
      </c>
      <c r="V880" s="4" t="s">
        <v>78</v>
      </c>
      <c r="W880" s="4" t="s">
        <v>78</v>
      </c>
      <c r="X880" s="4">
        <v>20</v>
      </c>
      <c r="Y880" s="4">
        <v>0</v>
      </c>
      <c r="Z880" s="4">
        <v>3</v>
      </c>
      <c r="AA880" s="4">
        <v>51</v>
      </c>
    </row>
  </sheetData>
  <autoFilter ref="A2:AA880" xr:uid="{00000000-0009-0000-0000-000002000000}"/>
  <sortState xmlns:xlrd2="http://schemas.microsoft.com/office/spreadsheetml/2017/richdata2" ref="A3:Z880">
    <sortCondition ref="B3:B88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3"/>
  <sheetViews>
    <sheetView workbookViewId="0">
      <selection activeCell="F13" sqref="F13"/>
    </sheetView>
  </sheetViews>
  <sheetFormatPr defaultColWidth="10.76171875" defaultRowHeight="15" x14ac:dyDescent="0.2"/>
  <cols>
    <col min="1" max="1" width="13.98828125" bestFit="1" customWidth="1"/>
    <col min="2" max="2" width="19.50390625" bestFit="1" customWidth="1"/>
    <col min="3" max="3" width="23.5390625" bestFit="1" customWidth="1"/>
    <col min="4" max="4" width="15.06640625" bestFit="1" customWidth="1"/>
    <col min="6" max="6" width="40.625" bestFit="1" customWidth="1"/>
    <col min="7" max="7" width="19.1015625" bestFit="1" customWidth="1"/>
  </cols>
  <sheetData>
    <row r="1" spans="1:8" x14ac:dyDescent="0.2">
      <c r="A1" t="s">
        <v>4269</v>
      </c>
      <c r="B1" t="s">
        <v>4749</v>
      </c>
      <c r="C1" t="s">
        <v>4754</v>
      </c>
      <c r="D1" t="s">
        <v>4758</v>
      </c>
      <c r="E1" t="s">
        <v>4765</v>
      </c>
      <c r="F1" t="s">
        <v>4773</v>
      </c>
      <c r="G1" t="s">
        <v>5045</v>
      </c>
      <c r="H1" t="s">
        <v>5046</v>
      </c>
    </row>
    <row r="2" spans="1:8" x14ac:dyDescent="0.2">
      <c r="A2" t="s">
        <v>4270</v>
      </c>
      <c r="B2" t="s">
        <v>4750</v>
      </c>
      <c r="C2" t="s">
        <v>4755</v>
      </c>
      <c r="D2" t="s">
        <v>4759</v>
      </c>
      <c r="E2" t="s">
        <v>4766</v>
      </c>
      <c r="F2" t="s">
        <v>4774</v>
      </c>
      <c r="G2" t="s">
        <v>5042</v>
      </c>
      <c r="H2" t="s">
        <v>5047</v>
      </c>
    </row>
    <row r="3" spans="1:8" x14ac:dyDescent="0.2">
      <c r="A3" t="s">
        <v>4271</v>
      </c>
      <c r="B3" t="s">
        <v>4751</v>
      </c>
      <c r="C3" t="s">
        <v>4756</v>
      </c>
      <c r="E3" t="s">
        <v>4767</v>
      </c>
      <c r="F3" t="s">
        <v>4775</v>
      </c>
      <c r="G3" t="s">
        <v>5043</v>
      </c>
      <c r="H3" t="s">
        <v>5048</v>
      </c>
    </row>
    <row r="4" spans="1:8" x14ac:dyDescent="0.2">
      <c r="A4" t="s">
        <v>4272</v>
      </c>
      <c r="E4" t="s">
        <v>4768</v>
      </c>
      <c r="F4" t="s">
        <v>4783</v>
      </c>
      <c r="G4" t="s">
        <v>5044</v>
      </c>
      <c r="H4" t="s">
        <v>5049</v>
      </c>
    </row>
    <row r="5" spans="1:8" x14ac:dyDescent="0.2">
      <c r="A5" t="s">
        <v>4273</v>
      </c>
      <c r="E5" t="s">
        <v>4769</v>
      </c>
      <c r="F5" t="s">
        <v>4776</v>
      </c>
      <c r="G5" t="s">
        <v>4963</v>
      </c>
      <c r="H5" t="s">
        <v>5050</v>
      </c>
    </row>
    <row r="6" spans="1:8" x14ac:dyDescent="0.2">
      <c r="A6" t="s">
        <v>4274</v>
      </c>
      <c r="E6" t="s">
        <v>4770</v>
      </c>
      <c r="F6" t="s">
        <v>4777</v>
      </c>
      <c r="H6" t="s">
        <v>4274</v>
      </c>
    </row>
    <row r="7" spans="1:8" x14ac:dyDescent="0.2">
      <c r="E7" t="s">
        <v>4771</v>
      </c>
      <c r="F7" t="s">
        <v>4778</v>
      </c>
    </row>
    <row r="8" spans="1:8" x14ac:dyDescent="0.2">
      <c r="E8" t="s">
        <v>4772</v>
      </c>
      <c r="F8" t="s">
        <v>4779</v>
      </c>
    </row>
    <row r="9" spans="1:8" x14ac:dyDescent="0.2">
      <c r="F9" t="s">
        <v>4780</v>
      </c>
    </row>
    <row r="10" spans="1:8" x14ac:dyDescent="0.2">
      <c r="F10" t="s">
        <v>4781</v>
      </c>
    </row>
    <row r="11" spans="1:8" x14ac:dyDescent="0.2">
      <c r="F11" t="s">
        <v>4782</v>
      </c>
    </row>
    <row r="13" spans="1:8" x14ac:dyDescent="0.2">
      <c r="F13" t="s">
        <v>5200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Cuestionario</vt:lpstr>
      <vt:lpstr>Datos</vt:lpstr>
      <vt:lpstr>BD</vt:lpstr>
      <vt:lpstr>Listas</vt:lpstr>
      <vt:lpstr>Cuestionario!Área_de_impresión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 Inga Lopez</dc:creator>
  <cp:lastModifiedBy>Angela Yassmin Gamarra Granados</cp:lastModifiedBy>
  <cp:lastPrinted>2020-08-26T04:01:38Z</cp:lastPrinted>
  <dcterms:created xsi:type="dcterms:W3CDTF">2020-08-24T17:30:20Z</dcterms:created>
  <dcterms:modified xsi:type="dcterms:W3CDTF">2020-09-13T03:29:07Z</dcterms:modified>
</cp:coreProperties>
</file>